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27"/>
  <workbookPr/>
  <mc:AlternateContent xmlns:mc="http://schemas.openxmlformats.org/markup-compatibility/2006">
    <mc:Choice Requires="x15">
      <x15ac:absPath xmlns:x15ac="http://schemas.microsoft.com/office/spreadsheetml/2010/11/ac" url="https://actewagl.sharepoint.com/teams/EvoenergyCommunications/Shared Documents/Website/Website refresh project/Copywriting/Your energy/Pricing and tariffs/"/>
    </mc:Choice>
  </mc:AlternateContent>
  <xr:revisionPtr revIDLastSave="0" documentId="8_{7C2CEF2F-1C28-4251-9788-459AD4DE1DBA}" xr6:coauthVersionLast="47" xr6:coauthVersionMax="47" xr10:uidLastSave="{00000000-0000-0000-0000-000000000000}"/>
  <bookViews>
    <workbookView xWindow="-120" yWindow="-120" windowWidth="29040" windowHeight="15840" tabRatio="912" xr2:uid="{B5F3EA20-8AF9-43E5-A4E8-8DC43F854E83}"/>
  </bookViews>
  <sheets>
    <sheet name="Network tariffs" sheetId="18" r:id="rId1"/>
    <sheet name="Ancillary services" sheetId="12" r:id="rId2"/>
    <sheet name="Labour rates" sheetId="13" r:id="rId3"/>
    <sheet name="Metering" sheetId="14" r:id="rId4"/>
    <sheet name="FiT rates" sheetId="20" r:id="rId5"/>
    <sheet name="Distribution Loss Factors" sheetId="19" r:id="rId6"/>
  </sheets>
  <definedNames>
    <definedName name="_1__123Graph_ACHART_3" hidden="1">#REF!</definedName>
    <definedName name="_1__123Graph_ACHART_7" hidden="1">#REF!</definedName>
    <definedName name="_2__123Graph_BCHART_7" hidden="1">#REF!</definedName>
    <definedName name="_3__123Graph_ACHART_8" hidden="1">#REF!</definedName>
    <definedName name="_4__123Graph_BCHART_3" hidden="1">#REF!</definedName>
    <definedName name="_6__123Graph_BCHART_8" hidden="1">#REF!</definedName>
    <definedName name="_7__123Graph_CCHART_7" hidden="1">#REF!</definedName>
    <definedName name="_8__123Graph_DCHART_7" hidden="1">#REF!</definedName>
    <definedName name="_9__123Graph_XCHART_8" hidden="1">#REF!</definedName>
    <definedName name="anscount" hidden="1">1</definedName>
    <definedName name="classes">#REF!</definedName>
    <definedName name="com_high_days">#REF!</definedName>
    <definedName name="com_low_days">#REF!</definedName>
    <definedName name="cp_years">#REF!</definedName>
    <definedName name="days_in_year">#REF!</definedName>
    <definedName name="fixed_escalation">#REF!</definedName>
    <definedName name="ID" localSheetId="1" hidden="1">"8521e96f-be14-4aa1-91b3-077e951f1cfc"</definedName>
    <definedName name="ID" localSheetId="5" hidden="1">"8521e96f-be14-4aa1-91b3-077e951f1cfc"</definedName>
    <definedName name="ID" localSheetId="4" hidden="1">"8521e96f-be14-4aa1-91b3-077e951f1cfc"</definedName>
    <definedName name="ID" localSheetId="2" hidden="1">"8521e96f-be14-4aa1-91b3-077e951f1cfc"</definedName>
    <definedName name="ID" localSheetId="3" hidden="1">"8521e96f-be14-4aa1-91b3-077e951f1cfc"</definedName>
    <definedName name="ID" localSheetId="0" hidden="1">"8521e96f-be14-4aa1-91b3-077e951f1cfc"</definedName>
    <definedName name="limcount" hidden="1">1</definedName>
    <definedName name="LRMC_lb">#REF!</definedName>
    <definedName name="LRMC_ub">#REF!</definedName>
    <definedName name="_xlnm.Print_Area" localSheetId="1">'Ancillary services'!$A$1:$G$172</definedName>
    <definedName name="_xlnm.Print_Area" localSheetId="5">'Distribution Loss Factors'!$A$1:$E$10</definedName>
    <definedName name="_xlnm.Print_Area" localSheetId="4">'FiT rates'!$A$1:$I$22</definedName>
    <definedName name="_xlnm.Print_Area" localSheetId="2">'Labour rates'!$A$1:$E$32</definedName>
    <definedName name="_xlnm.Print_Area" localSheetId="3">Metering!$A$1:$G$12</definedName>
    <definedName name="_xlnm.Print_Area" localSheetId="0">'Network tariffs'!$A:$K</definedName>
    <definedName name="res_high_days">#REF!</definedName>
    <definedName name="res_low_days">#REF!</definedName>
    <definedName name="revenue_components">#REF!</definedName>
    <definedName name="sencount" hidden="1">1</definedName>
    <definedName name="side_constraint">#REF!</definedName>
    <definedName name="tariff_components">#REF!</definedName>
    <definedName name="tminus1_years">#REF!</definedName>
    <definedName name="tminus2_years">#REF!</definedName>
    <definedName name="weekdays">#REF!</definedName>
    <definedName name="weekend_days">#REF!</definedName>
    <definedName name="year_minus2">#REF!</definedName>
    <definedName name="year0">#REF!</definedName>
    <definedName name="year0_duos">#REF!</definedName>
    <definedName name="year0_js">#REF!</definedName>
    <definedName name="year0_tuos">#REF!</definedName>
    <definedName name="year0_vols">#REF!</definedName>
    <definedName name="year1">#REF!</definedName>
    <definedName name="year1_duos">#REF!</definedName>
    <definedName name="year1_js">#REF!</definedName>
    <definedName name="year1_tuos">#REF!</definedName>
    <definedName name="year1_vols">#REF!</definedName>
    <definedName name="year2">#REF!</definedName>
    <definedName name="year2_duos">#REF!</definedName>
    <definedName name="year2_js">#REF!</definedName>
    <definedName name="year2_tuos">#REF!</definedName>
    <definedName name="year2_vols">#REF!</definedName>
    <definedName name="year3">#REF!</definedName>
    <definedName name="year3_duos">#REF!</definedName>
    <definedName name="year3_js">#REF!</definedName>
    <definedName name="year3_tuos">#REF!</definedName>
    <definedName name="year3_vols">#REF!</definedName>
    <definedName name="year4">#REF!</definedName>
    <definedName name="year4_duos">#REF!</definedName>
    <definedName name="year4_js">#REF!</definedName>
    <definedName name="year4_tuos">#REF!</definedName>
    <definedName name="year4_vols">#REF!</definedName>
    <definedName name="year5">#REF!</definedName>
    <definedName name="year5_vols">#REF!</definedName>
    <definedName name="yearminus2_vol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0" i="20" l="1"/>
  <c r="H19" i="20"/>
  <c r="H18" i="20"/>
  <c r="H17" i="20"/>
  <c r="H16" i="20"/>
  <c r="G20" i="20"/>
  <c r="G19" i="20"/>
  <c r="G18" i="20"/>
  <c r="G17" i="20"/>
  <c r="G16" i="20"/>
</calcChain>
</file>

<file path=xl/sharedStrings.xml><?xml version="1.0" encoding="utf-8"?>
<sst xmlns="http://schemas.openxmlformats.org/spreadsheetml/2006/main" count="1089" uniqueCount="358">
  <si>
    <t>Evoenergy - Schedule of Electricity Network Charges 2024-25</t>
  </si>
  <si>
    <t>Prices exclude GST</t>
  </si>
  <si>
    <t>Charges apply from 1 July 2024 to 30 June 2025</t>
  </si>
  <si>
    <t>Important information about the ACT Large-scale Feed-in Tariff (LFiT) scheme and Evoenergy's network charges</t>
  </si>
  <si>
    <t>This schedule of charges presents Evoenergy's 2024-25 network charges and reflects the final prices to be charged to retailers. The charges shown in this schedule include both the network charges approved by the Australian Energy Regulator (AER) and the costs for the ACT Government's Large-scale Feed-in Tariff (LFiT) scheme. The 2024-25 LFiT amount has been applied as an adjustment to the AER's approved charges for 2024-25, and is equivalent to an additional 0.258 cents per kilowatt-hour (kWh). This adjustment has been applied uniformly to the consumption charges (c/kWh) in Evoenergy's tariffs.</t>
  </si>
  <si>
    <t>This schedule of charges should be read in conjunction with Evoenergy's 2024–29 Tariff Structure Statement, which includes details about Evoenergy's tariffs and tariff assignment policy.</t>
  </si>
  <si>
    <t>Further information is also provided in Evoenergy's 2024-25 pricing proposal overview document.</t>
  </si>
  <si>
    <t>* XMC tariffs exclude metering charges.</t>
  </si>
  <si>
    <t>Residential tariffs</t>
  </si>
  <si>
    <t>010</t>
  </si>
  <si>
    <t>Residential Basic Network (closed)</t>
  </si>
  <si>
    <t>This tariff is closed to new customers.</t>
  </si>
  <si>
    <t>Component</t>
  </si>
  <si>
    <t>Charge applicability (times in AEST)</t>
  </si>
  <si>
    <t>Unit</t>
  </si>
  <si>
    <t>Rate</t>
  </si>
  <si>
    <t>Metering charge</t>
  </si>
  <si>
    <t>Rate + metering</t>
  </si>
  <si>
    <t>Fixed</t>
  </si>
  <si>
    <t>Daily</t>
  </si>
  <si>
    <t>c/day</t>
  </si>
  <si>
    <t>Anytime Energy</t>
  </si>
  <si>
    <t>Any time</t>
  </si>
  <si>
    <t>c/kWh</t>
  </si>
  <si>
    <t>011</t>
  </si>
  <si>
    <t>Residential Basic Network (closed) XMC*</t>
  </si>
  <si>
    <t>015</t>
  </si>
  <si>
    <t>Residential TOU Network (closed)</t>
  </si>
  <si>
    <t>Peak Energy</t>
  </si>
  <si>
    <t>7am-9am and 5pm-8pm every day</t>
  </si>
  <si>
    <t>Shoulder Energy</t>
  </si>
  <si>
    <t>9am-5pm and 8pm-10pm every day</t>
  </si>
  <si>
    <t>Off-peak Energy</t>
  </si>
  <si>
    <t>10pm-7am every day</t>
  </si>
  <si>
    <t>016</t>
  </si>
  <si>
    <t>Residential TOU Network (closed) XMC*</t>
  </si>
  <si>
    <t>017</t>
  </si>
  <si>
    <t>New Residential TOU Network</t>
  </si>
  <si>
    <t>7am-9am and 5pm-9pm every day</t>
  </si>
  <si>
    <t>Solar Soak Energy</t>
  </si>
  <si>
    <t>11am-3pm every day</t>
  </si>
  <si>
    <t>9pm-7am, 9am-11am and 3pm-5pm every day</t>
  </si>
  <si>
    <t>018</t>
  </si>
  <si>
    <t>New Residential TOU Network XMC*</t>
  </si>
  <si>
    <t>020</t>
  </si>
  <si>
    <t>Residential 5000 Network (closed)</t>
  </si>
  <si>
    <t>Anytime Energy - Block 1</t>
  </si>
  <si>
    <t>Applies for the first 60 kWh per day, every day</t>
  </si>
  <si>
    <t>Anytime Energy - Block 2</t>
  </si>
  <si>
    <t>Applies to energy above 60 kWh per day, every day</t>
  </si>
  <si>
    <t>021</t>
  </si>
  <si>
    <t>Residential 5000 Network (closed) XMC*</t>
  </si>
  <si>
    <t>023</t>
  </si>
  <si>
    <t>New Residential Demand Network</t>
  </si>
  <si>
    <t>3pm-11am every day</t>
  </si>
  <si>
    <t>Seasonal kW Demand (High)</t>
  </si>
  <si>
    <t>5pm-9pm every day during winter months
Highest demand in a clocked 30-minute interval, starting on full or half hour, within bill period</t>
  </si>
  <si>
    <t>c/kW/day</t>
  </si>
  <si>
    <t>Seasonal kW Demand (Low)</t>
  </si>
  <si>
    <t>5pm-9pm every day during non-winter months
Highest demand in a clocked 30-minute interval, starting on full or half hour, within bill period</t>
  </si>
  <si>
    <t>Off-peak kW Demand</t>
  </si>
  <si>
    <t>9pm-9am every day
Highest demand in a clocked 30-minute interval, starting on full or half hour, within bill period</t>
  </si>
  <si>
    <t>024</t>
  </si>
  <si>
    <t>New Residential Demand Network XMC*</t>
  </si>
  <si>
    <t>025</t>
  </si>
  <si>
    <t>Residential Demand Network (closed)</t>
  </si>
  <si>
    <t>Peak kW Demand</t>
  </si>
  <si>
    <t>5pm-8pm every day
Highest demand in a clocked 30-minute interval, starting on full or half hour, within bill period</t>
  </si>
  <si>
    <t>026</t>
  </si>
  <si>
    <t>Residential Demand Network (closed) XMC*</t>
  </si>
  <si>
    <t>030</t>
  </si>
  <si>
    <t>Residential with Heat Pump Network (closed)</t>
  </si>
  <si>
    <t>Applies for the first 165kWh per day, every day</t>
  </si>
  <si>
    <t>Applies to energy above 165kWh per day, every day</t>
  </si>
  <si>
    <t>031</t>
  </si>
  <si>
    <t>Residential with Heat Pump Network (closed) XMC*</t>
  </si>
  <si>
    <t>060</t>
  </si>
  <si>
    <t>Off-Peak (1) Night Network</t>
  </si>
  <si>
    <t>This tariff is a secondary tariff available to customers using a controlled load</t>
  </si>
  <si>
    <t>Off-peak</t>
  </si>
  <si>
    <t>6 to 8 hours between 10pm-7am every day</t>
  </si>
  <si>
    <t>070</t>
  </si>
  <si>
    <t>Off-Peak (3) Day &amp; Night Network</t>
  </si>
  <si>
    <t>8 hours between 10pm-7am and 5 hours between 9am-5pm every day</t>
  </si>
  <si>
    <t>LV commercial tariffs</t>
  </si>
  <si>
    <t>040</t>
  </si>
  <si>
    <t>General Network (closed)</t>
  </si>
  <si>
    <t>Applies for the first 330 kWh per day, every day</t>
  </si>
  <si>
    <t>Applies to energy above 330 kWh per day, every day</t>
  </si>
  <si>
    <t>041</t>
  </si>
  <si>
    <t>General Network (closed) XMC*</t>
  </si>
  <si>
    <t>090</t>
  </si>
  <si>
    <t xml:space="preserve">General TOU Network </t>
  </si>
  <si>
    <t>7am-5pm weekdays</t>
  </si>
  <si>
    <t>5pm-10pm weekdays</t>
  </si>
  <si>
    <t>All other times</t>
  </si>
  <si>
    <t>091</t>
  </si>
  <si>
    <t>General TOU Network XMC*</t>
  </si>
  <si>
    <t>101</t>
  </si>
  <si>
    <t>LV TOU kVA Demand Network</t>
  </si>
  <si>
    <t>Peak kVA Demand</t>
  </si>
  <si>
    <t>7am-5pm weekdays
Highest demand in a clocked 30-minute interval, starting on full or half hour, within bill period</t>
  </si>
  <si>
    <t>c/kVA/day</t>
  </si>
  <si>
    <t>104</t>
  </si>
  <si>
    <t>LV TOU kVA Demand Network XMC*</t>
  </si>
  <si>
    <t>103</t>
  </si>
  <si>
    <t>LV TOU Capacity Network</t>
  </si>
  <si>
    <t>Capacity</t>
  </si>
  <si>
    <t>Highest demand in a clocked 30-minute interval, starting on full or half hour, within 13 month period, including current bill period</t>
  </si>
  <si>
    <t>105</t>
  </si>
  <si>
    <t>LV TOU Capacity Network XMC*</t>
  </si>
  <si>
    <t>106</t>
  </si>
  <si>
    <t>LV Demand Network</t>
  </si>
  <si>
    <t>107</t>
  </si>
  <si>
    <t>LV Demand Network XMC*</t>
  </si>
  <si>
    <t>108</t>
  </si>
  <si>
    <t>LV large-scale battery tariff (residential area)</t>
  </si>
  <si>
    <t>Net Energy</t>
  </si>
  <si>
    <t>Applies to net energy imported
i.e., electricity imported less electricity exported (in kWh)</t>
  </si>
  <si>
    <t>Seasonal kVA Demand (High)</t>
  </si>
  <si>
    <t>5pm-8pm every day during summer and spring months
Highest demand in a clocked 30-minute interval, starting on full or half hour, within bill period</t>
  </si>
  <si>
    <t>Seasonal kVA Demand (Low)</t>
  </si>
  <si>
    <t>5pm-8pm every day during winter and autumn months
Highest demand in a clocked 30-minute interval, starting on full or half hour, within bill period</t>
  </si>
  <si>
    <t>Critical Peak Export Rebate</t>
  </si>
  <si>
    <t>Applies to energy exported during a critical peak event</t>
  </si>
  <si>
    <t>c/kVAh</t>
  </si>
  <si>
    <t>Critical Peak Export Charge</t>
  </si>
  <si>
    <t>Applies to energy exported during a critical peak event, above 2 kVAh</t>
  </si>
  <si>
    <t>109</t>
  </si>
  <si>
    <t>LV large-scale battery tariff (commercial area)</t>
  </si>
  <si>
    <t>7am-5pm weekdays during summer and spring months
Highest demand in a clocked 30-minute interval, starting on full or half hour, within bill period</t>
  </si>
  <si>
    <t>7am-5pm weekdays during winter and autumn months
Highest demand in a clocked 30-minute interval, starting on full or half hour, within bill period</t>
  </si>
  <si>
    <t>080</t>
  </si>
  <si>
    <t>Streetlighting Network</t>
  </si>
  <si>
    <t>081</t>
  </si>
  <si>
    <t>Streetlighting Network XMC*</t>
  </si>
  <si>
    <t>135</t>
  </si>
  <si>
    <t>Small Unmetered Loads Network</t>
  </si>
  <si>
    <t>HV commercial tariffs</t>
  </si>
  <si>
    <t>111</t>
  </si>
  <si>
    <t>HV TOU Demand Network (closed)</t>
  </si>
  <si>
    <t>121</t>
  </si>
  <si>
    <t>HV TOU Demand Network – Customer LV (closed)</t>
  </si>
  <si>
    <t>122</t>
  </si>
  <si>
    <t>HV TOU Demand Network – Customer HV and LV</t>
  </si>
  <si>
    <t>123</t>
  </si>
  <si>
    <t>HV large-scale battery tariff (residential area)</t>
  </si>
  <si>
    <t>124</t>
  </si>
  <si>
    <t>HV large-scale battery tariff (commercial area)</t>
  </si>
  <si>
    <t>7am-5pm weekdays during spring and summer months
Highest demand in a clocked 30-minute interval, starting on full or half hour, within bill period</t>
  </si>
  <si>
    <t>7am-5pm weekdays during autumn and winter months
Highest demand in a clocked 30-minute interval, starting on full or half hour, within bill period</t>
  </si>
  <si>
    <t>Evoenergy - Schedule of fee-based ancillary service charges 2024-25</t>
  </si>
  <si>
    <t>Code</t>
  </si>
  <si>
    <t>Description</t>
  </si>
  <si>
    <t>Price (excluding GST)</t>
  </si>
  <si>
    <t>Price (including GST)</t>
  </si>
  <si>
    <t>Premise re-energisation - Existing network connection*</t>
  </si>
  <si>
    <t>Re-energise premises – Business Hours</t>
  </si>
  <si>
    <t>per visit</t>
  </si>
  <si>
    <t>Re-energise premises – After Hours</t>
  </si>
  <si>
    <r>
      <t>514</t>
    </r>
    <r>
      <rPr>
        <vertAlign val="superscript"/>
        <sz val="12"/>
        <color theme="1"/>
        <rFont val="Arial"/>
        <family val="2"/>
      </rPr>
      <t>#</t>
    </r>
  </si>
  <si>
    <t>Re-energise premises – site visit only</t>
  </si>
  <si>
    <t>Premise de-energisation - existing network connection</t>
  </si>
  <si>
    <t>De-energise premises – Business Hours</t>
  </si>
  <si>
    <t xml:space="preserve">De-energise premises for debt non-payment </t>
  </si>
  <si>
    <t>Meter investigations</t>
  </si>
  <si>
    <t>Meter Test (Whole Current) – Business Hours</t>
  </si>
  <si>
    <t>per test</t>
  </si>
  <si>
    <t>Meter Test (CT/VT) – Business Hours</t>
  </si>
  <si>
    <t>Special meter services</t>
  </si>
  <si>
    <t>Special Meter Read</t>
  </si>
  <si>
    <t>per read</t>
  </si>
  <si>
    <t>Power of choice services</t>
  </si>
  <si>
    <t>Move, remove or inspect a meter</t>
  </si>
  <si>
    <t>per movement, inspection or re-configure</t>
  </si>
  <si>
    <t>Faults investigation (meter malfunction)</t>
  </si>
  <si>
    <t>per investigation</t>
  </si>
  <si>
    <t>Faults investigation (meter bypassed)</t>
  </si>
  <si>
    <t xml:space="preserve">Faults investigation (customer's side of network boundary) </t>
  </si>
  <si>
    <t>Temporary network connections</t>
  </si>
  <si>
    <t>Temporary Builders’ Supply – Overhead (Business Hours)</t>
  </si>
  <si>
    <t>per installation</t>
  </si>
  <si>
    <t>Temporary Builders’ Supply – Underground (Business Hours)</t>
  </si>
  <si>
    <t>New network connections</t>
  </si>
  <si>
    <t>New Overhead Service Connection – Brownfield (Business Hours)</t>
  </si>
  <si>
    <t>New Underground Service Connection – Brownfield from Front</t>
  </si>
  <si>
    <t>New Underground Service Connection – Brownfield from Rear</t>
  </si>
  <si>
    <t>Network connection alterations and additions</t>
  </si>
  <si>
    <t>Overhead Service Relocation – Single Visit (Business Hours)</t>
  </si>
  <si>
    <t>Overhead Service Relocation – Two Visits (Business Hours)</t>
  </si>
  <si>
    <t>Overhead Service Upgrade – Service Cable Replacement Not Required</t>
  </si>
  <si>
    <t>Overhead Service Upgrade – Service Cable Replacement Required</t>
  </si>
  <si>
    <t>Underground Service Upgrade – Service Cable Replacement Not Required</t>
  </si>
  <si>
    <t xml:space="preserve">Underground Service Upgrade – Service Cable Replacement Required </t>
  </si>
  <si>
    <t>Underground Service Relocation – Single Visit (Business Hours)</t>
  </si>
  <si>
    <t>Overhead Service Temporary 
Disconnect Reconnect same day (Business Hours)</t>
  </si>
  <si>
    <t>Installation of Possum Guard on overhead service cable</t>
  </si>
  <si>
    <t>Temporary de-energisation</t>
  </si>
  <si>
    <t>Temporary de-energisation – LV (Business Hours)</t>
  </si>
  <si>
    <t>per occurrence</t>
  </si>
  <si>
    <t>Temporary de-energisation – HV (Business Hours)</t>
  </si>
  <si>
    <t>Supply abolishment / removal</t>
  </si>
  <si>
    <t>Supply Abolishment / Removal – Overhead (Business Hours)</t>
  </si>
  <si>
    <t>per site visit</t>
  </si>
  <si>
    <t>Supply Abolishment / Removal - Underground (Business Hours)</t>
  </si>
  <si>
    <t>Miscellaneous customer initiated services</t>
  </si>
  <si>
    <t>Install &amp; Remove Tiger Tails – Establishment (Business Hours)</t>
  </si>
  <si>
    <t>Install &amp; Remove Tiger Tails - Per Span (Business Hours)</t>
  </si>
  <si>
    <t>Install &amp; Remove Warning Flags – Installation (Business Hours)</t>
  </si>
  <si>
    <t>Operational &amp; maintenance fees - export only embedded generation installations up to 5MW</t>
  </si>
  <si>
    <t>Embedded Generation OPEX Fees - Connection Assets</t>
  </si>
  <si>
    <t xml:space="preserve">per annum </t>
  </si>
  <si>
    <t>2 per cent</t>
  </si>
  <si>
    <t>Embedded Generation OPEX Fees - Shared Network Asset</t>
  </si>
  <si>
    <t>Connection enquiry processing - Embedded generation installations</t>
  </si>
  <si>
    <t>Embedded Generation Connection Enquiry – Class 1 (Commercial)</t>
  </si>
  <si>
    <t>Complex Micro Embedded Generation Connection Enquiry - Class 1 (Residential)</t>
  </si>
  <si>
    <t xml:space="preserve">Embedded Generation Connection Enquiry – Class 2 to 4 </t>
  </si>
  <si>
    <t xml:space="preserve">Embedded Generation Connection Enquiry – Class 5 </t>
  </si>
  <si>
    <t>Embedded Generation Connection Enquiry – Class 6</t>
  </si>
  <si>
    <t>Contract administration, commissioning and testing - embedded generation installations up to 5MW</t>
  </si>
  <si>
    <t xml:space="preserve">Embedded Generation - Connection Contract Establishment - Class 1 (Commercial) to Class 6 </t>
  </si>
  <si>
    <t>per establishment</t>
  </si>
  <si>
    <t>Rescheduled site visits</t>
  </si>
  <si>
    <t>Rescheduled Site Visit – One Person</t>
  </si>
  <si>
    <t>Rescheduled Site Visit – Service Team</t>
  </si>
  <si>
    <t>Trenching charges</t>
  </si>
  <si>
    <t>First two meters of trenching service</t>
  </si>
  <si>
    <t>Subsequent two meters of trenching service</t>
  </si>
  <si>
    <t>per meter</t>
  </si>
  <si>
    <t>Boring charges</t>
  </si>
  <si>
    <t>Under footpath boring charge</t>
  </si>
  <si>
    <t>Under driveway boring charge</t>
  </si>
  <si>
    <t>Cable testing</t>
  </si>
  <si>
    <t>Spiking/Cable Testing</t>
  </si>
  <si>
    <t>Testing of substation HV/LV earthing or soil resistivity</t>
  </si>
  <si>
    <t xml:space="preserve">Substation HV/LV Earthing/Soil Resistivity Testing </t>
  </si>
  <si>
    <r>
      <t>Termination of consumer mains - up to 50mm</t>
    </r>
    <r>
      <rPr>
        <b/>
        <sz val="12"/>
        <color theme="0"/>
        <rFont val="Calibri"/>
        <family val="2"/>
      </rPr>
      <t>²</t>
    </r>
    <r>
      <rPr>
        <b/>
        <sz val="12"/>
        <color theme="0"/>
        <rFont val="Arial"/>
        <family val="2"/>
      </rPr>
      <t xml:space="preserve"> AI or Cu - see Note 1 below</t>
    </r>
  </si>
  <si>
    <t xml:space="preserve">20003386-Termination of Consumer Mains - up to 50mm² Cu or Al - 1 Set </t>
  </si>
  <si>
    <t>per termination</t>
  </si>
  <si>
    <t>20003386-Termination of Consumer Mains - up to 50mm² Cu or Al - 1 Set</t>
  </si>
  <si>
    <r>
      <t>Termination of consumer mains - above 50mm</t>
    </r>
    <r>
      <rPr>
        <b/>
        <sz val="12"/>
        <color theme="0"/>
        <rFont val="Calibri"/>
        <family val="2"/>
      </rPr>
      <t>²</t>
    </r>
    <r>
      <rPr>
        <b/>
        <sz val="12"/>
        <color theme="0"/>
        <rFont val="Arial"/>
        <family val="2"/>
      </rPr>
      <t xml:space="preserve"> Cu or AI  - see Note 1 below)</t>
    </r>
  </si>
  <si>
    <t>20003387-Termination of Consumer Mains - Above 50mm² Al or Cu - 1 Set</t>
  </si>
  <si>
    <t>20003388-Termination of Consumer Mains -  Above 50mm² Al or Cu -2 Set</t>
  </si>
  <si>
    <t>Termination of Consumer Mains - Above 50mm² Al or Cu - 3 Set</t>
  </si>
  <si>
    <t>Termination of Consumer Mains  - Above 50mm² Al or Cu - 4 Set</t>
  </si>
  <si>
    <t>LV underground network disconnection (permanent disconnection of existing network)</t>
  </si>
  <si>
    <t xml:space="preserve">LV Underground Disconnection &amp; Capping/Abandoning </t>
  </si>
  <si>
    <t>per disconnection</t>
  </si>
  <si>
    <t>Consumer mains disconnection at Evoenergy network asset such as POE/substation</t>
  </si>
  <si>
    <t>Permanent Disconnection of Underground Consumer Mains at AAD Network Asset such as Point of Entry or Substation</t>
  </si>
  <si>
    <t>Substation supervised access</t>
  </si>
  <si>
    <t>Substation Supervised Access - 1- 4 hours</t>
  </si>
  <si>
    <t>per visit per substation</t>
  </si>
  <si>
    <t>Substation Supervised Access - 4-8 hours</t>
  </si>
  <si>
    <t>Temporary de-energisation/isolation of overhead LV network</t>
  </si>
  <si>
    <t>Temporary De-energisation/Isolation of Overhead LV network</t>
  </si>
  <si>
    <t>per day</t>
  </si>
  <si>
    <t>Temporary de-energisation/isolation of overhead HV network - see Note 2 below</t>
  </si>
  <si>
    <t>Temporary De-energisation/Isolation of Overhead HV network</t>
  </si>
  <si>
    <t>Temporary de-energisation/isolation of underground/overhead SLCC supply - see Note 3 below</t>
  </si>
  <si>
    <t xml:space="preserve">Temporary De-energisation/Isolation of Overhead &amp; Underground SLCC supply </t>
  </si>
  <si>
    <t>Temporary de-energisation/isolation of underground HV or LV network - see Note 3 below</t>
  </si>
  <si>
    <t>Temporary De-energisation/Isolation of Underground LV or HV network</t>
  </si>
  <si>
    <t>Temporary de-energisation/isolation of underground HV network - see Note 4 below</t>
  </si>
  <si>
    <t>Temporary De-energisation/Isolation of Underground HV network - If HV Cable Insulation Test is required - Isolation for more than 7 days</t>
  </si>
  <si>
    <t>Temporary pole support work - using lifter/borer - see Note 5 below</t>
  </si>
  <si>
    <t>Temporary Pole Support - Using Plant such as Lifter/Borer</t>
  </si>
  <si>
    <t>Per pole support per day as well as per visit</t>
  </si>
  <si>
    <t>Temporary pole support work - using concrete blocks - see Note 5 below</t>
  </si>
  <si>
    <t>Temporary Pole Support - Using Concrete Blocks -including installation and removal</t>
  </si>
  <si>
    <t>per Pole per Installation</t>
  </si>
  <si>
    <t>Pole stay replacement</t>
  </si>
  <si>
    <t>Pole Stay Replacement with Standard Stay</t>
  </si>
  <si>
    <t>per pole stay</t>
  </si>
  <si>
    <t>Pole Stay Replacement with Side Walk Stay</t>
  </si>
  <si>
    <t>LVABC replacement</t>
  </si>
  <si>
    <t>LVABC Replacement - 1 Span</t>
  </si>
  <si>
    <t>LVABC Replacement - 2 Span</t>
  </si>
  <si>
    <t>LVABC Replacement - 3 Span</t>
  </si>
  <si>
    <t>Cut &amp; Shackle for LVABC Replacement - Per Crossarm One Direction</t>
  </si>
  <si>
    <t>Installation of Fuse Switch Disconnector for LVABC Replacement</t>
  </si>
  <si>
    <t>Installation of LV Termination Cross-Arm for LVABC Replacement</t>
  </si>
  <si>
    <t>Installation of LV Double Strain Cross-Arm for LVABC Replacement</t>
  </si>
  <si>
    <t>1 Way 630A Fuse Switch Disconnector Installation for consumer mains termination work</t>
  </si>
  <si>
    <t>1 Way 1000A Fuse Switch Disconnector Installation for consumer mains termination work</t>
  </si>
  <si>
    <t>1250A Installation for consumer mains termination work</t>
  </si>
  <si>
    <t>1 Way POE Kit Installation for consumer mains termination work</t>
  </si>
  <si>
    <t xml:space="preserve">3 Way POE Kit Installation for Termination of Consumer Mains </t>
  </si>
  <si>
    <t xml:space="preserve">Fuse Kit Installation for Termination of Consumer Mains </t>
  </si>
  <si>
    <t>Design fees and network advice fees</t>
  </si>
  <si>
    <t>Design Fee - Basic Connections</t>
  </si>
  <si>
    <t>Design Fee &gt; 100 amps</t>
  </si>
  <si>
    <t>Preliminary Network Advice Fee</t>
  </si>
  <si>
    <t>Preliminary Network Advice Fee - Major Project - Chambers</t>
  </si>
  <si>
    <t>Preliminary Network Advice Fee - Major Project - Greenfield</t>
  </si>
  <si>
    <t>NOTES</t>
  </si>
  <si>
    <t>* These charges also apply where Evoenergy responds to a customer initiated call out and determines that the premise is energised at the connection point.</t>
  </si>
  <si>
    <r>
      <t>#</t>
    </r>
    <r>
      <rPr>
        <sz val="12"/>
        <color theme="1"/>
        <rFont val="Arial"/>
        <family val="2"/>
      </rPr>
      <t xml:space="preserve"> This charge was previously assigned billing code 507, which conflicted with another service previously assigned in Evoenergy's billing system. Evoenergy has therefore updated the billing code to 514.</t>
    </r>
  </si>
  <si>
    <r>
      <t xml:space="preserve">Note 1 </t>
    </r>
    <r>
      <rPr>
        <sz val="12"/>
        <color theme="1"/>
        <rFont val="Arial"/>
        <family val="2"/>
      </rPr>
      <t>- includes termination of temporary supply consumer mains, if any. Crimp Lugs to be supplied by customer / applicant. Charges include disconnection of existing temporary consumer mains if present</t>
    </r>
    <r>
      <rPr>
        <b/>
        <sz val="12"/>
        <color theme="1"/>
        <rFont val="Arial"/>
        <family val="2"/>
      </rPr>
      <t>.</t>
    </r>
  </si>
  <si>
    <r>
      <t xml:space="preserve">Note 2 </t>
    </r>
    <r>
      <rPr>
        <sz val="12"/>
        <color theme="1"/>
        <rFont val="Arial"/>
        <family val="2"/>
      </rPr>
      <t>- includes establishment of temporary earthing to overhead network and includes plant as required.</t>
    </r>
  </si>
  <si>
    <r>
      <t xml:space="preserve">Note 3 </t>
    </r>
    <r>
      <rPr>
        <sz val="12"/>
        <color theme="1"/>
        <rFont val="Arial"/>
        <family val="2"/>
      </rPr>
      <t>- excludes the type of work done by supply and installation officer. Excludes streetlight controller isolation work by C&amp;I Officer and S&amp;I Officer</t>
    </r>
    <r>
      <rPr>
        <b/>
        <sz val="12"/>
        <color theme="1"/>
        <rFont val="Arial"/>
        <family val="2"/>
      </rPr>
      <t>.</t>
    </r>
  </si>
  <si>
    <r>
      <t xml:space="preserve">Note 4 </t>
    </r>
    <r>
      <rPr>
        <sz val="12"/>
        <color theme="1"/>
        <rFont val="Arial"/>
        <family val="2"/>
      </rPr>
      <t>- includes insulation testing of isolated HV cable prior re-energisation</t>
    </r>
    <r>
      <rPr>
        <b/>
        <sz val="12"/>
        <color theme="1"/>
        <rFont val="Arial"/>
        <family val="2"/>
      </rPr>
      <t>.</t>
    </r>
  </si>
  <si>
    <r>
      <t xml:space="preserve">Note 5 </t>
    </r>
    <r>
      <rPr>
        <sz val="12"/>
        <color theme="1"/>
        <rFont val="Arial"/>
        <family val="2"/>
      </rPr>
      <t>- includes plant operator as required however temporary network isolation charges to apply separately.</t>
    </r>
  </si>
  <si>
    <t>Evoenergy - Schedule of labour rates for quoted ancillary services 2024-25</t>
  </si>
  <si>
    <t>Rates apply from 1 July 2024 to 30 June 2025</t>
  </si>
  <si>
    <t>Evoenergy labour category</t>
  </si>
  <si>
    <t>Hourly rate (excluding GST)</t>
  </si>
  <si>
    <t>Business hours</t>
  </si>
  <si>
    <t>Office support service delivery</t>
  </si>
  <si>
    <t>Connection/Project  Engineer (PE)</t>
  </si>
  <si>
    <t>Management 
( Senior Project Engineer - SPE)</t>
  </si>
  <si>
    <t>GIS Officer (GO)</t>
  </si>
  <si>
    <t>Site Lead/Scheduler ( SL)</t>
  </si>
  <si>
    <t>Electrical Fitter (EF)</t>
  </si>
  <si>
    <t>Electrical Operator (EO)</t>
  </si>
  <si>
    <t>Plant Operator (PO)</t>
  </si>
  <si>
    <t>Line Worker (LW)</t>
  </si>
  <si>
    <t>Trade Assistant/Labour (TA)</t>
  </si>
  <si>
    <t>Network Controller</t>
  </si>
  <si>
    <t>Embedded Generation Engineer</t>
  </si>
  <si>
    <t>Embedded Generation Team Lead</t>
  </si>
  <si>
    <t>Planning Engineer (PE)</t>
  </si>
  <si>
    <t>Service and Installation Officer</t>
  </si>
  <si>
    <t>After hours</t>
  </si>
  <si>
    <t>Evoenergy - Schedule of metering charges 2024-25</t>
  </si>
  <si>
    <t>MP7</t>
  </si>
  <si>
    <t>Quarterly manually-read interval metering capital rate</t>
  </si>
  <si>
    <t>c/day/NMI</t>
  </si>
  <si>
    <t>MP8</t>
  </si>
  <si>
    <t>Monthly non-interval metering capital rate</t>
  </si>
  <si>
    <t>MP9</t>
  </si>
  <si>
    <t>Monthly multi-register non-interval metering capital rate</t>
  </si>
  <si>
    <t>MP10</t>
  </si>
  <si>
    <t>Monthly manually-read interval metering capital rate</t>
  </si>
  <si>
    <t>NMI refers to National Meter Identifier</t>
  </si>
  <si>
    <t>ACT Government Electricity Feed-in Renewable Energy Generation (FiT) Scheme</t>
  </si>
  <si>
    <r>
      <t xml:space="preserve">The following are the payments (negative charges) under the </t>
    </r>
    <r>
      <rPr>
        <i/>
        <sz val="11"/>
        <color theme="1"/>
        <rFont val="Arial"/>
        <family val="2"/>
      </rPr>
      <t>ACT Electricity Feed-in (Renewable Energy) Act 2008</t>
    </r>
    <r>
      <rPr>
        <sz val="11"/>
        <color theme="1"/>
        <rFont val="Arial"/>
        <family val="2"/>
      </rPr>
      <t xml:space="preserve">, together with the tariff codes applied to those payments. These rates are subject to change. 
Where an electricity retailer has paid an occupier of a premises in accordance with subsection 6(3) of the </t>
    </r>
    <r>
      <rPr>
        <i/>
        <sz val="11"/>
        <color theme="1"/>
        <rFont val="Arial"/>
        <family val="2"/>
      </rPr>
      <t>Electricity Feed-in (Renewable Energy Premium) Act 2008</t>
    </r>
    <r>
      <rPr>
        <sz val="11"/>
        <color theme="1"/>
        <rFont val="Arial"/>
        <family val="2"/>
      </rPr>
      <t xml:space="preserve">, Evoenergy will reimburse the retailer in accordance with subsection 6(2) of the Act. Evoenergy's NUOS invoices to retailers will show the reimbursement as a negative amount in the charges. 
Retailers are to apply to Evoenergy for a network tariff code if a relevant network tariff code is not listed below. </t>
    </r>
  </si>
  <si>
    <t>Scheme</t>
  </si>
  <si>
    <t>Rate (excluding GST)</t>
  </si>
  <si>
    <t>Rates (including GST)</t>
  </si>
  <si>
    <r>
      <rPr>
        <b/>
        <sz val="12"/>
        <color theme="1"/>
        <rFont val="Arial"/>
        <family val="2"/>
      </rPr>
      <t>Feed-in scheme 10 2009</t>
    </r>
    <r>
      <rPr>
        <b/>
        <sz val="12"/>
        <color theme="1"/>
        <rFont val="Calibri"/>
        <family val="2"/>
      </rPr>
      <t>−</t>
    </r>
    <r>
      <rPr>
        <b/>
        <sz val="12"/>
        <color theme="1"/>
        <rFont val="Arial"/>
        <family val="2"/>
      </rPr>
      <t>2029 (obsolete)</t>
    </r>
  </si>
  <si>
    <t>The feed-in scheme network rate for renewable energy generators up to 10kW to start 1 March 2009 and end 2029 will be all renewable energy generated.</t>
  </si>
  <si>
    <t>Feed-in scheme 30 2009−2030 (obsolete)</t>
  </si>
  <si>
    <t>The feed-in scheme network rate from 10kW up to 30kW to start 1 March 2009 and end 2029 will be all renewable energy generated</t>
  </si>
  <si>
    <t>Feed-in scheme 30 2010−2030 (obsolete)</t>
  </si>
  <si>
    <t>The feed-in scheme network rate for renewable energy generators up to 30kW to start 1 July 2010 and end 2030 will be all renewable energy generated</t>
  </si>
  <si>
    <t>Feed-in scheme 30 2011−2031 (obsolete)</t>
  </si>
  <si>
    <t>The feed-in scheme network rate for renewable energy generators greater than 30kW but at 75% to start 1 July 2011 and end 2031 will be all renewable energy generated</t>
  </si>
  <si>
    <t>The feed-in scheme network rate for renewable energy generators greater than 30kW to start 1 July 2011 and end 2031 will be all renewable energy generated</t>
  </si>
  <si>
    <t>Evoenergy - Distribution Loss Factors 2024-25</t>
  </si>
  <si>
    <t>Connection</t>
  </si>
  <si>
    <t>Distribution Loss Factor</t>
  </si>
  <si>
    <t>AL00</t>
  </si>
  <si>
    <t>Low Voltage Connection</t>
  </si>
  <si>
    <t>AH00</t>
  </si>
  <si>
    <t>High Voltage Connection</t>
  </si>
  <si>
    <t>https://aemo.com.au/-/media/files/electricity/nem/security_and_reliability/loss_factors_and_regional_boundaries/2024-25-financial-year/draft-distribution-loss-factors-for-2024-25.pdf?la=en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</si>
</sst>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quot;$&quot;#,##0.00"/>
    <numFmt numFmtId="166" formatCode="0.0000"/>
    <numFmt numFmtId="167" formatCode="&quot;$&quot;#,##0.0000"/>
  </numFmts>
  <fonts count="37">
    <font>
      <sz val="11"/>
      <color theme="1"/>
      <name val="Calibri"/>
      <family val="2"/>
      <scheme val="minor"/>
    </font>
    <font>
      <u/>
      <sz val="11"/>
      <color theme="10"/>
      <name val="Calibri"/>
      <family val="2"/>
      <scheme val="minor"/>
    </font>
    <font>
      <sz val="12"/>
      <color theme="1"/>
      <name val="Arial"/>
      <family val="2"/>
    </font>
    <font>
      <sz val="11"/>
      <color theme="1"/>
      <name val="Arial"/>
      <family val="2"/>
    </font>
    <font>
      <sz val="10"/>
      <name val="Arial"/>
      <family val="2"/>
    </font>
    <font>
      <b/>
      <sz val="16"/>
      <color theme="0"/>
      <name val="Calibri"/>
      <family val="2"/>
      <scheme val="minor"/>
    </font>
    <font>
      <b/>
      <sz val="12"/>
      <color theme="0"/>
      <name val="Arial"/>
      <family val="2"/>
    </font>
    <font>
      <i/>
      <sz val="12"/>
      <color theme="1"/>
      <name val="Arial"/>
      <family val="2"/>
    </font>
    <font>
      <b/>
      <sz val="12"/>
      <color theme="1"/>
      <name val="Arial"/>
      <family val="2"/>
    </font>
    <font>
      <sz val="12"/>
      <name val="Arial"/>
      <family val="2"/>
    </font>
    <font>
      <b/>
      <sz val="14"/>
      <color theme="1"/>
      <name val="Arial"/>
      <family val="2"/>
    </font>
    <font>
      <b/>
      <sz val="20"/>
      <color theme="0"/>
      <name val="Calibri"/>
      <family val="2"/>
      <scheme val="minor"/>
    </font>
    <font>
      <b/>
      <sz val="16"/>
      <color theme="0"/>
      <name val="Arial"/>
      <family val="2"/>
    </font>
    <font>
      <b/>
      <i/>
      <sz val="14"/>
      <color rgb="FFFF0000"/>
      <name val="Arial"/>
      <family val="2"/>
    </font>
    <font>
      <sz val="11"/>
      <color theme="0"/>
      <name val="Arial"/>
      <family val="2"/>
    </font>
    <font>
      <b/>
      <sz val="20"/>
      <color theme="0"/>
      <name val="Arial"/>
      <family val="2"/>
    </font>
    <font>
      <sz val="10"/>
      <color rgb="FFC00000"/>
      <name val="Arial"/>
      <family val="2"/>
    </font>
    <font>
      <sz val="11"/>
      <color rgb="FFC00000"/>
      <name val="Arial"/>
      <family val="2"/>
    </font>
    <font>
      <sz val="10"/>
      <color theme="1" tint="0.14999847407452621"/>
      <name val="Arial"/>
      <family val="2"/>
    </font>
    <font>
      <sz val="11"/>
      <color theme="1" tint="0.249977111117893"/>
      <name val="Arial"/>
      <family val="2"/>
    </font>
    <font>
      <b/>
      <sz val="11"/>
      <color theme="1" tint="0.34998626667073579"/>
      <name val="Arial"/>
      <family val="2"/>
    </font>
    <font>
      <sz val="11"/>
      <color theme="1" tint="0.34998626667073579"/>
      <name val="Arial"/>
      <family val="2"/>
    </font>
    <font>
      <sz val="12"/>
      <color theme="0"/>
      <name val="Arial"/>
      <family val="2"/>
    </font>
    <font>
      <b/>
      <sz val="14"/>
      <color theme="0"/>
      <name val="Arial"/>
      <family val="2"/>
    </font>
    <font>
      <b/>
      <sz val="12"/>
      <color theme="0"/>
      <name val="Calibri"/>
      <family val="2"/>
    </font>
    <font>
      <i/>
      <sz val="11"/>
      <color theme="1"/>
      <name val="Arial"/>
      <family val="2"/>
    </font>
    <font>
      <b/>
      <sz val="11"/>
      <color theme="1" tint="0.499984740745262"/>
      <name val="Arial"/>
      <family val="2"/>
    </font>
    <font>
      <sz val="14"/>
      <color theme="0"/>
      <name val="Arial"/>
      <family val="2"/>
    </font>
    <font>
      <i/>
      <sz val="10"/>
      <color theme="1" tint="0.34998626667073579"/>
      <name val="Arial"/>
      <family val="2"/>
    </font>
    <font>
      <sz val="14"/>
      <color rgb="FFFA0000"/>
      <name val="Arial"/>
      <family val="2"/>
    </font>
    <font>
      <b/>
      <sz val="11"/>
      <color theme="1"/>
      <name val="Arial"/>
      <family val="2"/>
    </font>
    <font>
      <vertAlign val="superscript"/>
      <sz val="12"/>
      <color theme="1"/>
      <name val="Arial"/>
      <family val="2"/>
    </font>
    <font>
      <sz val="8"/>
      <color theme="1"/>
      <name val="Arial"/>
      <family val="2"/>
    </font>
    <font>
      <u/>
      <sz val="8"/>
      <color rgb="FF002060"/>
      <name val="Arial"/>
      <family val="2"/>
    </font>
    <font>
      <sz val="8"/>
      <color rgb="FF002060"/>
      <name val="Arial"/>
      <family val="2"/>
    </font>
    <font>
      <b/>
      <sz val="12"/>
      <color theme="1"/>
      <name val="Calibri"/>
      <family val="2"/>
    </font>
    <font>
      <sz val="12"/>
      <color theme="1" tint="0.34998626667073579"/>
      <name val="Arial"/>
      <family val="2"/>
    </font>
  </fonts>
  <fills count="14">
    <fill>
      <patternFill patternType="none"/>
    </fill>
    <fill>
      <patternFill patternType="gray125"/>
    </fill>
    <fill>
      <patternFill patternType="solid">
        <fgColor theme="0"/>
        <bgColor indexed="64"/>
      </patternFill>
    </fill>
    <fill>
      <patternFill patternType="solid">
        <fgColor rgb="FF008698"/>
        <bgColor indexed="64"/>
      </patternFill>
    </fill>
    <fill>
      <patternFill patternType="solid">
        <fgColor theme="0" tint="-4.9989318521683403E-2"/>
        <bgColor indexed="64"/>
      </patternFill>
    </fill>
    <fill>
      <patternFill patternType="solid">
        <fgColor rgb="FF262D33"/>
        <bgColor indexed="64"/>
      </patternFill>
    </fill>
    <fill>
      <patternFill patternType="solid">
        <fgColor rgb="FF696A6D"/>
        <bgColor indexed="64"/>
      </patternFill>
    </fill>
    <fill>
      <patternFill patternType="solid">
        <fgColor rgb="FFF6C1D1"/>
        <bgColor indexed="64"/>
      </patternFill>
    </fill>
    <fill>
      <patternFill patternType="solid">
        <fgColor rgb="FF9EC0DB"/>
        <bgColor indexed="64"/>
      </patternFill>
    </fill>
    <fill>
      <patternFill patternType="solid">
        <fgColor rgb="FFE0D4A4"/>
        <bgColor indexed="64"/>
      </patternFill>
    </fill>
    <fill>
      <patternFill patternType="solid">
        <fgColor rgb="FF9ECCA6"/>
        <bgColor indexed="64"/>
      </patternFill>
    </fill>
    <fill>
      <patternFill patternType="solid">
        <fgColor rgb="FF141B4D"/>
        <bgColor indexed="64"/>
      </patternFill>
    </fill>
    <fill>
      <patternFill patternType="solid">
        <fgColor theme="0" tint="-0.14999847407452621"/>
        <bgColor indexed="64"/>
      </patternFill>
    </fill>
    <fill>
      <patternFill patternType="solid">
        <fgColor theme="1" tint="0.34998626667073579"/>
        <bgColor indexed="64"/>
      </patternFill>
    </fill>
  </fills>
  <borders count="3">
    <border>
      <left/>
      <right/>
      <top/>
      <bottom/>
      <diagonal/>
    </border>
    <border>
      <left/>
      <right/>
      <top/>
      <bottom style="thin">
        <color indexed="64"/>
      </bottom>
      <diagonal/>
    </border>
    <border>
      <left/>
      <right/>
      <top/>
      <bottom style="thin">
        <color theme="1" tint="0.499984740745262"/>
      </bottom>
      <diagonal/>
    </border>
  </borders>
  <cellStyleXfs count="11">
    <xf numFmtId="0" fontId="0" fillId="0" borderId="0"/>
    <xf numFmtId="0" fontId="1" fillId="0" borderId="0" applyNumberFormat="0" applyFill="0" applyBorder="0" applyAlignment="0" applyProtection="0"/>
    <xf numFmtId="0" fontId="2" fillId="0" borderId="0"/>
    <xf numFmtId="0" fontId="4" fillId="0" borderId="0"/>
    <xf numFmtId="0" fontId="5" fillId="3" borderId="0"/>
    <xf numFmtId="0" fontId="2" fillId="4" borderId="0"/>
    <xf numFmtId="0" fontId="6" fillId="6" borderId="0"/>
    <xf numFmtId="2" fontId="2" fillId="7" borderId="0"/>
    <xf numFmtId="2" fontId="2" fillId="10" borderId="0"/>
    <xf numFmtId="2" fontId="2" fillId="8" borderId="0"/>
    <xf numFmtId="2" fontId="2" fillId="9" borderId="0"/>
  </cellStyleXfs>
  <cellXfs count="129">
    <xf numFmtId="0" fontId="0" fillId="0" borderId="0" xfId="0"/>
    <xf numFmtId="0" fontId="2" fillId="0" borderId="0" xfId="2"/>
    <xf numFmtId="0" fontId="3" fillId="0" borderId="0" xfId="2" applyFont="1"/>
    <xf numFmtId="0" fontId="4" fillId="2" borderId="0" xfId="3" applyFill="1"/>
    <xf numFmtId="0" fontId="9" fillId="2" borderId="0" xfId="3" applyFont="1" applyFill="1"/>
    <xf numFmtId="0" fontId="4" fillId="2" borderId="0" xfId="3" applyFill="1" applyAlignment="1">
      <alignment vertical="center"/>
    </xf>
    <xf numFmtId="0" fontId="3" fillId="0" borderId="0" xfId="2" applyFont="1" applyAlignment="1">
      <alignment vertical="center"/>
    </xf>
    <xf numFmtId="0" fontId="4" fillId="0" borderId="0" xfId="3"/>
    <xf numFmtId="0" fontId="2" fillId="0" borderId="0" xfId="5" applyFill="1" applyAlignment="1">
      <alignment horizontal="left"/>
    </xf>
    <xf numFmtId="0" fontId="2" fillId="0" borderId="0" xfId="5" applyFill="1"/>
    <xf numFmtId="164" fontId="2" fillId="0" borderId="0" xfId="5" applyNumberFormat="1" applyFill="1"/>
    <xf numFmtId="0" fontId="2" fillId="0" borderId="0" xfId="5" applyFill="1" applyAlignment="1">
      <alignment wrapText="1"/>
    </xf>
    <xf numFmtId="0" fontId="4" fillId="2" borderId="0" xfId="3" applyFill="1" applyAlignment="1">
      <alignment horizontal="left"/>
    </xf>
    <xf numFmtId="164" fontId="2" fillId="0" borderId="0" xfId="2" applyNumberFormat="1" applyAlignment="1">
      <alignment horizontal="right"/>
    </xf>
    <xf numFmtId="164" fontId="4" fillId="2" borderId="0" xfId="3" applyNumberFormat="1" applyFill="1"/>
    <xf numFmtId="0" fontId="12" fillId="5" borderId="0" xfId="2" applyFont="1" applyFill="1" applyAlignment="1">
      <alignment horizontal="left"/>
    </xf>
    <xf numFmtId="0" fontId="12" fillId="5" borderId="0" xfId="2" applyFont="1" applyFill="1"/>
    <xf numFmtId="164" fontId="12" fillId="5" borderId="0" xfId="2" applyNumberFormat="1" applyFont="1" applyFill="1"/>
    <xf numFmtId="0" fontId="2" fillId="0" borderId="0" xfId="2" applyAlignment="1">
      <alignment horizontal="left"/>
    </xf>
    <xf numFmtId="0" fontId="8" fillId="0" borderId="0" xfId="5" applyFont="1" applyFill="1" applyAlignment="1">
      <alignment horizontal="left"/>
    </xf>
    <xf numFmtId="0" fontId="8" fillId="0" borderId="0" xfId="5" applyFont="1" applyFill="1"/>
    <xf numFmtId="0" fontId="7" fillId="0" borderId="0" xfId="5" applyFont="1" applyFill="1" applyAlignment="1">
      <alignment horizontal="left" vertical="center" wrapText="1"/>
    </xf>
    <xf numFmtId="0" fontId="8" fillId="4" borderId="0" xfId="5" applyFont="1" applyAlignment="1">
      <alignment vertical="center"/>
    </xf>
    <xf numFmtId="164" fontId="8" fillId="4" borderId="0" xfId="5" applyNumberFormat="1" applyFont="1" applyAlignment="1">
      <alignment horizontal="right" vertical="center"/>
    </xf>
    <xf numFmtId="0" fontId="2" fillId="0" borderId="0" xfId="5" applyFill="1" applyAlignment="1">
      <alignment horizontal="left" vertical="center"/>
    </xf>
    <xf numFmtId="0" fontId="2" fillId="0" borderId="0" xfId="5" applyFill="1" applyAlignment="1">
      <alignment vertical="center"/>
    </xf>
    <xf numFmtId="164" fontId="2" fillId="0" borderId="0" xfId="5" applyNumberFormat="1" applyFill="1" applyAlignment="1">
      <alignment vertical="center"/>
    </xf>
    <xf numFmtId="0" fontId="2" fillId="4" borderId="0" xfId="5" applyAlignment="1">
      <alignment vertical="center"/>
    </xf>
    <xf numFmtId="164" fontId="2" fillId="4" borderId="0" xfId="5" applyNumberFormat="1" applyAlignment="1">
      <alignment vertical="center"/>
    </xf>
    <xf numFmtId="0" fontId="7" fillId="0" borderId="0" xfId="5" applyFont="1" applyFill="1" applyAlignment="1">
      <alignment horizontal="center" vertical="center" wrapText="1"/>
    </xf>
    <xf numFmtId="0" fontId="2" fillId="0" borderId="0" xfId="5" applyFill="1" applyAlignment="1">
      <alignment vertical="center" wrapText="1"/>
    </xf>
    <xf numFmtId="0" fontId="7" fillId="0" borderId="0" xfId="5" applyFont="1" applyFill="1" applyAlignment="1">
      <alignment horizontal="center" vertical="center"/>
    </xf>
    <xf numFmtId="164" fontId="2" fillId="0" borderId="0" xfId="2" applyNumberFormat="1"/>
    <xf numFmtId="0" fontId="6" fillId="0" borderId="0" xfId="6" applyFill="1" applyAlignment="1">
      <alignment horizontal="left"/>
    </xf>
    <xf numFmtId="0" fontId="6" fillId="0" borderId="0" xfId="6" applyFill="1"/>
    <xf numFmtId="164" fontId="6" fillId="0" borderId="0" xfId="6" applyNumberFormat="1" applyFill="1" applyAlignment="1">
      <alignment horizontal="right"/>
    </xf>
    <xf numFmtId="0" fontId="3" fillId="0" borderId="0" xfId="2" applyFont="1" applyAlignment="1">
      <alignment horizontal="left"/>
    </xf>
    <xf numFmtId="0" fontId="2" fillId="4" borderId="0" xfId="5" applyAlignment="1">
      <alignment vertical="center" wrapText="1"/>
    </xf>
    <xf numFmtId="0" fontId="7" fillId="0" borderId="0" xfId="5" applyFont="1" applyFill="1" applyAlignment="1">
      <alignment horizontal="left" vertical="center"/>
    </xf>
    <xf numFmtId="0" fontId="7" fillId="0" borderId="0" xfId="5" applyFont="1" applyFill="1" applyAlignment="1">
      <alignment vertical="center" wrapText="1"/>
    </xf>
    <xf numFmtId="0" fontId="14" fillId="5" borderId="0" xfId="2" applyFont="1" applyFill="1"/>
    <xf numFmtId="164" fontId="11" fillId="11" borderId="0" xfId="4" applyNumberFormat="1" applyFont="1" applyFill="1" applyAlignment="1">
      <alignment vertical="center"/>
    </xf>
    <xf numFmtId="0" fontId="15" fillId="11" borderId="0" xfId="4" applyFont="1" applyFill="1" applyAlignment="1">
      <alignment horizontal="left" vertical="center"/>
    </xf>
    <xf numFmtId="0" fontId="11" fillId="11" borderId="0" xfId="4" applyFont="1" applyFill="1" applyAlignment="1">
      <alignment vertical="center"/>
    </xf>
    <xf numFmtId="0" fontId="16" fillId="2" borderId="0" xfId="3" applyFont="1" applyFill="1"/>
    <xf numFmtId="0" fontId="17" fillId="2" borderId="0" xfId="2" applyFont="1" applyFill="1"/>
    <xf numFmtId="0" fontId="17" fillId="0" borderId="0" xfId="2" applyFont="1"/>
    <xf numFmtId="0" fontId="13" fillId="2" borderId="2" xfId="3" applyFont="1" applyFill="1" applyBorder="1" applyAlignment="1">
      <alignment horizontal="left"/>
    </xf>
    <xf numFmtId="0" fontId="4" fillId="2" borderId="2" xfId="3" applyFill="1" applyBorder="1"/>
    <xf numFmtId="0" fontId="3" fillId="0" borderId="2" xfId="2" applyFont="1" applyBorder="1"/>
    <xf numFmtId="0" fontId="11" fillId="2" borderId="2" xfId="4" applyFont="1" applyFill="1" applyBorder="1" applyAlignment="1">
      <alignment vertical="center"/>
    </xf>
    <xf numFmtId="164" fontId="11" fillId="2" borderId="2" xfId="4" applyNumberFormat="1" applyFont="1" applyFill="1" applyBorder="1" applyAlignment="1">
      <alignment vertical="center"/>
    </xf>
    <xf numFmtId="164" fontId="12" fillId="2" borderId="2" xfId="4" applyNumberFormat="1" applyFont="1" applyFill="1" applyBorder="1" applyAlignment="1">
      <alignment horizontal="left"/>
    </xf>
    <xf numFmtId="0" fontId="18" fillId="2" borderId="0" xfId="3" applyFont="1" applyFill="1"/>
    <xf numFmtId="0" fontId="10" fillId="12" borderId="0" xfId="5" quotePrefix="1" applyFont="1" applyFill="1" applyAlignment="1">
      <alignment horizontal="left"/>
    </xf>
    <xf numFmtId="0" fontId="10" fillId="12" borderId="0" xfId="5" applyFont="1" applyFill="1"/>
    <xf numFmtId="0" fontId="2" fillId="12" borderId="0" xfId="5" applyFill="1"/>
    <xf numFmtId="164" fontId="2" fillId="12" borderId="0" xfId="5" applyNumberFormat="1" applyFill="1"/>
    <xf numFmtId="0" fontId="19" fillId="0" borderId="0" xfId="2" applyFont="1" applyAlignment="1">
      <alignment horizontal="left"/>
    </xf>
    <xf numFmtId="0" fontId="20" fillId="0" borderId="0" xfId="2" applyFont="1" applyAlignment="1">
      <alignment horizontal="left"/>
    </xf>
    <xf numFmtId="0" fontId="7" fillId="0" borderId="0" xfId="5" applyFont="1" applyFill="1" applyAlignment="1">
      <alignment horizontal="right" vertical="center" wrapText="1"/>
    </xf>
    <xf numFmtId="0" fontId="21" fillId="0" borderId="0" xfId="2" applyFont="1" applyAlignment="1">
      <alignment horizontal="left"/>
    </xf>
    <xf numFmtId="0" fontId="2" fillId="4" borderId="0" xfId="5" applyAlignment="1">
      <alignment horizontal="left" vertical="center"/>
    </xf>
    <xf numFmtId="2" fontId="2" fillId="4" borderId="0" xfId="5" applyNumberFormat="1" applyAlignment="1">
      <alignment horizontal="right" vertical="center"/>
    </xf>
    <xf numFmtId="2" fontId="2" fillId="0" borderId="0" xfId="5" applyNumberFormat="1" applyFill="1" applyAlignment="1">
      <alignment horizontal="right" vertical="center"/>
    </xf>
    <xf numFmtId="165" fontId="2" fillId="0" borderId="0" xfId="5" applyNumberFormat="1" applyFill="1" applyAlignment="1">
      <alignment vertical="center"/>
    </xf>
    <xf numFmtId="165" fontId="2" fillId="4" borderId="0" xfId="5" applyNumberFormat="1" applyAlignment="1">
      <alignment vertical="center"/>
    </xf>
    <xf numFmtId="0" fontId="6" fillId="2" borderId="0" xfId="2" applyFont="1" applyFill="1" applyAlignment="1">
      <alignment horizontal="left"/>
    </xf>
    <xf numFmtId="0" fontId="6" fillId="2" borderId="0" xfId="2" applyFont="1" applyFill="1"/>
    <xf numFmtId="0" fontId="2" fillId="2" borderId="0" xfId="5" applyFill="1" applyAlignment="1">
      <alignment horizontal="left" vertical="center"/>
    </xf>
    <xf numFmtId="0" fontId="2" fillId="2" borderId="0" xfId="5" applyFill="1" applyAlignment="1">
      <alignment vertical="center"/>
    </xf>
    <xf numFmtId="0" fontId="2" fillId="2" borderId="0" xfId="5" applyFill="1" applyAlignment="1">
      <alignment vertical="center" wrapText="1"/>
    </xf>
    <xf numFmtId="165" fontId="2" fillId="2" borderId="0" xfId="5" applyNumberFormat="1" applyFill="1" applyAlignment="1">
      <alignment vertical="center"/>
    </xf>
    <xf numFmtId="0" fontId="6" fillId="11" borderId="0" xfId="2" applyFont="1" applyFill="1" applyAlignment="1">
      <alignment horizontal="left" vertical="center"/>
    </xf>
    <xf numFmtId="0" fontId="6" fillId="11" borderId="0" xfId="2" applyFont="1" applyFill="1" applyAlignment="1">
      <alignment vertical="center"/>
    </xf>
    <xf numFmtId="0" fontId="6" fillId="13" borderId="0" xfId="5" quotePrefix="1" applyFont="1" applyFill="1" applyAlignment="1">
      <alignment horizontal="left"/>
    </xf>
    <xf numFmtId="0" fontId="23" fillId="13" borderId="0" xfId="5" applyFont="1" applyFill="1"/>
    <xf numFmtId="0" fontId="22" fillId="13" borderId="0" xfId="5" applyFont="1" applyFill="1"/>
    <xf numFmtId="0" fontId="2" fillId="4" borderId="0" xfId="2" applyFill="1" applyAlignment="1">
      <alignment horizontal="left"/>
    </xf>
    <xf numFmtId="0" fontId="2" fillId="4" borderId="0" xfId="2" applyFill="1"/>
    <xf numFmtId="0" fontId="8" fillId="4" borderId="0" xfId="2" applyFont="1" applyFill="1" applyAlignment="1">
      <alignment horizontal="left"/>
    </xf>
    <xf numFmtId="0" fontId="6" fillId="5" borderId="0" xfId="2" applyFont="1" applyFill="1" applyAlignment="1">
      <alignment horizontal="left"/>
    </xf>
    <xf numFmtId="165" fontId="2" fillId="0" borderId="0" xfId="5" applyNumberFormat="1" applyFill="1" applyAlignment="1">
      <alignment horizontal="right" vertical="center"/>
    </xf>
    <xf numFmtId="165" fontId="2" fillId="4" borderId="0" xfId="5" applyNumberFormat="1" applyAlignment="1">
      <alignment horizontal="right" vertical="center"/>
    </xf>
    <xf numFmtId="0" fontId="4" fillId="2" borderId="0" xfId="3" applyFill="1" applyAlignment="1">
      <alignment horizontal="right"/>
    </xf>
    <xf numFmtId="0" fontId="6" fillId="11" borderId="0" xfId="2" applyFont="1" applyFill="1" applyAlignment="1">
      <alignment horizontal="right" vertical="center"/>
    </xf>
    <xf numFmtId="0" fontId="25" fillId="0" borderId="0" xfId="2" applyFont="1" applyAlignment="1">
      <alignment horizontal="left"/>
    </xf>
    <xf numFmtId="0" fontId="26" fillId="2" borderId="2" xfId="4" applyFont="1" applyFill="1" applyBorder="1" applyAlignment="1">
      <alignment horizontal="left" vertical="center"/>
    </xf>
    <xf numFmtId="164" fontId="2" fillId="0" borderId="0" xfId="5" applyNumberFormat="1" applyFill="1" applyAlignment="1">
      <alignment horizontal="right" vertical="center"/>
    </xf>
    <xf numFmtId="164" fontId="2" fillId="4" borderId="0" xfId="5" applyNumberFormat="1" applyAlignment="1">
      <alignment horizontal="right" vertical="center"/>
    </xf>
    <xf numFmtId="165" fontId="2" fillId="2" borderId="0" xfId="5" applyNumberFormat="1" applyFill="1" applyAlignment="1">
      <alignment horizontal="right" vertical="center"/>
    </xf>
    <xf numFmtId="164" fontId="2" fillId="2" borderId="0" xfId="5" applyNumberFormat="1" applyFill="1" applyAlignment="1">
      <alignment horizontal="right" vertical="center"/>
    </xf>
    <xf numFmtId="0" fontId="28" fillId="2" borderId="0" xfId="5" quotePrefix="1" applyFont="1" applyFill="1" applyAlignment="1">
      <alignment horizontal="left" vertical="center"/>
    </xf>
    <xf numFmtId="0" fontId="29" fillId="2" borderId="0" xfId="3" applyFont="1" applyFill="1" applyAlignment="1">
      <alignment horizontal="left" vertical="center"/>
    </xf>
    <xf numFmtId="0" fontId="30" fillId="0" borderId="0" xfId="2" applyFont="1" applyAlignment="1">
      <alignment horizontal="left"/>
    </xf>
    <xf numFmtId="0" fontId="31" fillId="4" borderId="0" xfId="2" applyFont="1" applyFill="1" applyAlignment="1">
      <alignment horizontal="left"/>
    </xf>
    <xf numFmtId="166" fontId="2" fillId="0" borderId="0" xfId="5" applyNumberFormat="1" applyFill="1" applyAlignment="1">
      <alignment horizontal="right" vertical="center"/>
    </xf>
    <xf numFmtId="166" fontId="2" fillId="4" borderId="0" xfId="5" applyNumberFormat="1" applyAlignment="1">
      <alignment horizontal="right" vertical="center"/>
    </xf>
    <xf numFmtId="0" fontId="9" fillId="0" borderId="0" xfId="3" applyFont="1"/>
    <xf numFmtId="0" fontId="32" fillId="0" borderId="0" xfId="5" applyFont="1" applyFill="1" applyAlignment="1">
      <alignment vertical="center"/>
    </xf>
    <xf numFmtId="0" fontId="8" fillId="0" borderId="0" xfId="5" applyFont="1" applyFill="1" applyAlignment="1">
      <alignment horizontal="left" vertical="top"/>
    </xf>
    <xf numFmtId="165" fontId="2" fillId="4" borderId="0" xfId="5" applyNumberFormat="1" applyAlignment="1">
      <alignment horizontal="left" vertical="top" wrapText="1"/>
    </xf>
    <xf numFmtId="0" fontId="8" fillId="4" borderId="0" xfId="5" applyFont="1" applyAlignment="1">
      <alignment horizontal="left" vertical="top"/>
    </xf>
    <xf numFmtId="165" fontId="2" fillId="0" borderId="0" xfId="5" applyNumberFormat="1" applyFill="1" applyAlignment="1">
      <alignment horizontal="left" vertical="top" wrapText="1"/>
    </xf>
    <xf numFmtId="0" fontId="15" fillId="0" borderId="0" xfId="4" applyFont="1" applyFill="1" applyAlignment="1">
      <alignment horizontal="left" vertical="center" wrapText="1"/>
    </xf>
    <xf numFmtId="0" fontId="26" fillId="2" borderId="1" xfId="4" applyFont="1" applyFill="1" applyBorder="1" applyAlignment="1">
      <alignment horizontal="left" vertical="center"/>
    </xf>
    <xf numFmtId="0" fontId="15" fillId="2" borderId="1" xfId="4" applyFont="1" applyFill="1" applyBorder="1" applyAlignment="1">
      <alignment horizontal="left" vertical="center" wrapText="1"/>
    </xf>
    <xf numFmtId="0" fontId="34" fillId="0" borderId="0" xfId="5" applyFont="1" applyFill="1" applyAlignment="1">
      <alignment horizontal="left" vertical="center" wrapText="1"/>
    </xf>
    <xf numFmtId="0" fontId="15" fillId="11" borderId="0" xfId="4" applyFont="1" applyFill="1" applyAlignment="1">
      <alignment horizontal="left" vertical="center" wrapText="1"/>
    </xf>
    <xf numFmtId="0" fontId="3" fillId="0" borderId="0" xfId="4" applyFont="1" applyFill="1" applyAlignment="1">
      <alignment horizontal="left" vertical="top" wrapText="1"/>
    </xf>
    <xf numFmtId="167" fontId="36" fillId="0" borderId="0" xfId="5" applyNumberFormat="1" applyFont="1" applyFill="1" applyAlignment="1">
      <alignment horizontal="right" vertical="center"/>
    </xf>
    <xf numFmtId="167" fontId="36" fillId="4" borderId="0" xfId="5" applyNumberFormat="1" applyFont="1" applyAlignment="1">
      <alignment horizontal="right" vertical="center"/>
    </xf>
    <xf numFmtId="0" fontId="11" fillId="2" borderId="0" xfId="4" applyFont="1" applyFill="1" applyAlignment="1">
      <alignment vertical="center"/>
    </xf>
    <xf numFmtId="165" fontId="3" fillId="0" borderId="0" xfId="2" applyNumberFormat="1" applyFont="1"/>
    <xf numFmtId="0" fontId="26" fillId="2" borderId="0" xfId="4" applyFont="1" applyFill="1" applyAlignment="1">
      <alignment horizontal="left" vertical="center"/>
    </xf>
    <xf numFmtId="0" fontId="15" fillId="2" borderId="0" xfId="4" applyFont="1" applyFill="1" applyAlignment="1">
      <alignment horizontal="left" vertical="center" wrapText="1"/>
    </xf>
    <xf numFmtId="2" fontId="3" fillId="0" borderId="0" xfId="2" applyNumberFormat="1" applyFont="1"/>
    <xf numFmtId="2" fontId="2" fillId="0" borderId="0" xfId="2" applyNumberFormat="1"/>
    <xf numFmtId="0" fontId="4" fillId="2" borderId="0" xfId="3" applyFill="1" applyAlignment="1">
      <alignment horizontal="center"/>
    </xf>
    <xf numFmtId="0" fontId="7" fillId="0" borderId="0" xfId="5" applyFont="1" applyFill="1" applyAlignment="1">
      <alignment horizontal="right" vertical="center" wrapText="1"/>
    </xf>
    <xf numFmtId="0" fontId="7" fillId="0" borderId="0" xfId="5" applyFont="1" applyFill="1" applyAlignment="1">
      <alignment horizontal="left" vertical="center" wrapText="1"/>
    </xf>
    <xf numFmtId="0" fontId="7" fillId="0" borderId="0" xfId="5" applyFont="1" applyFill="1" applyAlignment="1">
      <alignment horizontal="left" vertical="center"/>
    </xf>
    <xf numFmtId="164" fontId="27" fillId="11" borderId="0" xfId="4" applyNumberFormat="1" applyFont="1" applyFill="1" applyAlignment="1">
      <alignment horizontal="right"/>
    </xf>
    <xf numFmtId="0" fontId="3" fillId="0" borderId="0" xfId="2" applyFont="1" applyAlignment="1">
      <alignment horizontal="left" vertical="top" wrapText="1"/>
    </xf>
    <xf numFmtId="0" fontId="33" fillId="0" borderId="0" xfId="1" applyFont="1" applyFill="1" applyAlignment="1">
      <alignment horizontal="left" vertical="center" wrapText="1"/>
    </xf>
    <xf numFmtId="0" fontId="34" fillId="0" borderId="0" xfId="5" applyFont="1" applyFill="1" applyAlignment="1">
      <alignment horizontal="left" vertical="center" wrapText="1"/>
    </xf>
    <xf numFmtId="0" fontId="15" fillId="11" borderId="0" xfId="4" applyFont="1" applyFill="1" applyAlignment="1">
      <alignment horizontal="left" vertical="center" wrapText="1"/>
    </xf>
    <xf numFmtId="0" fontId="3" fillId="0" borderId="0" xfId="4" applyFont="1" applyFill="1" applyAlignment="1">
      <alignment horizontal="left" vertical="top" wrapText="1"/>
    </xf>
    <xf numFmtId="0" fontId="1" fillId="0" borderId="0" xfId="1" applyFill="1" applyAlignment="1">
      <alignment horizontal="left" vertical="center" wrapText="1"/>
    </xf>
  </cellXfs>
  <cellStyles count="11">
    <cellStyle name="Calculation Cell" xfId="9" xr:uid="{19B082E6-9334-4530-BD34-950F736AB3B6}"/>
    <cellStyle name="Header 1" xfId="4" xr:uid="{5A31D8CE-7FDF-44EA-B25E-68DBFC8D8F86}"/>
    <cellStyle name="Hyperlink" xfId="1" builtinId="8"/>
    <cellStyle name="Input Cell" xfId="10" xr:uid="{5603380D-5AA8-4995-AD4D-12E9BF2358C9}"/>
    <cellStyle name="Normal" xfId="0" builtinId="0"/>
    <cellStyle name="Normal 13 2" xfId="3" xr:uid="{9CBD678E-2D1D-41D6-B688-E985C693922B}"/>
    <cellStyle name="Normal 2" xfId="2" xr:uid="{BFAEE252-C555-480C-96A7-BA92C343E3C3}"/>
    <cellStyle name="Output Cell" xfId="8" xr:uid="{92DDE7E4-F105-402E-A759-4E392045488B}"/>
    <cellStyle name="Parameter Cell" xfId="7" xr:uid="{1B3A47AD-2FE1-4139-B82D-9F51B88AD2AC}"/>
    <cellStyle name="Table Header" xfId="6" xr:uid="{E34A0744-A03D-4674-A8F4-859771E89BED}"/>
    <cellStyle name="Table Row Name" xfId="5" xr:uid="{2843B84A-70FB-47E9-9539-3C5B54DBA535}"/>
  </cellStyles>
  <dxfs count="0"/>
  <tableStyles count="0" defaultTableStyle="TableStyleMedium2" defaultPivotStyle="PivotStyleLight16"/>
  <colors>
    <mruColors>
      <color rgb="FF141B4D"/>
      <color rgb="FF262D33"/>
      <color rgb="FFFA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Houston Kemp - Richard">
  <a:themeElements>
    <a:clrScheme name="HoustonKemp">
      <a:dk1>
        <a:sysClr val="windowText" lastClr="000000"/>
      </a:dk1>
      <a:lt1>
        <a:sysClr val="window" lastClr="FFFFFF"/>
      </a:lt1>
      <a:dk2>
        <a:srgbClr val="44546A"/>
      </a:dk2>
      <a:lt2>
        <a:srgbClr val="E7E6E6"/>
      </a:lt2>
      <a:accent1>
        <a:srgbClr val="008698"/>
      </a:accent1>
      <a:accent2>
        <a:srgbClr val="696A6D"/>
      </a:accent2>
      <a:accent3>
        <a:srgbClr val="B5A991"/>
      </a:accent3>
      <a:accent4>
        <a:srgbClr val="C94B20"/>
      </a:accent4>
      <a:accent5>
        <a:srgbClr val="A79344"/>
      </a:accent5>
      <a:accent6>
        <a:srgbClr val="242C31"/>
      </a:accent6>
      <a:hlink>
        <a:srgbClr val="A79344"/>
      </a:hlink>
      <a:folHlink>
        <a:srgbClr val="C94B2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aemo.com.au/-/media/files/electricity/nem/security_and_reliability/loss_factors_and_regional_boundaries/2024-25-financial-year/draft-distribution-loss-factors-for-2024-25.pdf?la=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9EA14-22DF-4570-96BA-CF475A86CAA2}">
  <sheetPr>
    <tabColor rgb="FF141B4D"/>
    <pageSetUpPr fitToPage="1"/>
  </sheetPr>
  <dimension ref="A1:K379"/>
  <sheetViews>
    <sheetView showGridLines="0" tabSelected="1" zoomScaleNormal="100" workbookViewId="0">
      <pane ySplit="14" topLeftCell="A15" activePane="bottomLeft" state="frozen"/>
      <selection pane="bottomLeft"/>
    </sheetView>
  </sheetViews>
  <sheetFormatPr defaultColWidth="0" defaultRowHeight="15" zeroHeight="1"/>
  <cols>
    <col min="1" max="1" width="12.7109375" style="2" customWidth="1"/>
    <col min="2" max="2" width="10.140625" style="36" customWidth="1"/>
    <col min="3" max="3" width="33.7109375" style="2" customWidth="1"/>
    <col min="4" max="4" width="79.7109375" style="2" customWidth="1"/>
    <col min="5" max="5" width="12.42578125" style="2" customWidth="1"/>
    <col min="6" max="6" width="12.42578125" style="13" customWidth="1"/>
    <col min="7" max="7" width="23.85546875" style="13" customWidth="1"/>
    <col min="8" max="8" width="24.85546875" style="13" customWidth="1"/>
    <col min="9" max="11" width="11.42578125" style="2" customWidth="1"/>
    <col min="12" max="16384" width="11.42578125" style="2" hidden="1"/>
  </cols>
  <sheetData>
    <row r="1" spans="1:8">
      <c r="A1" s="118"/>
      <c r="B1" s="12"/>
      <c r="C1" s="3"/>
      <c r="D1" s="3"/>
      <c r="E1" s="3"/>
    </row>
    <row r="2" spans="1:8" s="1" customFormat="1" ht="46.5" customHeight="1">
      <c r="A2" s="3"/>
      <c r="B2" s="42" t="s">
        <v>0</v>
      </c>
      <c r="C2" s="43"/>
      <c r="D2" s="43"/>
      <c r="E2" s="43"/>
      <c r="F2" s="41"/>
      <c r="G2" s="122" t="s">
        <v>1</v>
      </c>
      <c r="H2" s="122"/>
    </row>
    <row r="3" spans="1:8" s="1" customFormat="1" ht="18" customHeight="1">
      <c r="A3" s="3"/>
      <c r="B3" s="87" t="s">
        <v>2</v>
      </c>
      <c r="C3" s="50"/>
      <c r="D3" s="50"/>
      <c r="E3" s="50"/>
      <c r="F3" s="51"/>
      <c r="G3" s="52"/>
      <c r="H3" s="52"/>
    </row>
    <row r="4" spans="1:8" ht="16.5" customHeight="1">
      <c r="A4" s="3"/>
      <c r="B4" s="93"/>
      <c r="C4" s="44"/>
      <c r="D4" s="44"/>
      <c r="E4" s="44"/>
      <c r="F4" s="45"/>
      <c r="G4" s="45"/>
      <c r="H4" s="45"/>
    </row>
    <row r="5" spans="1:8">
      <c r="A5" s="3"/>
      <c r="B5" s="94" t="s">
        <v>3</v>
      </c>
      <c r="C5" s="44"/>
      <c r="D5" s="44"/>
      <c r="E5" s="44"/>
      <c r="F5" s="46"/>
      <c r="G5" s="46"/>
      <c r="H5" s="46"/>
    </row>
    <row r="6" spans="1:8" ht="14.25" customHeight="1">
      <c r="A6" s="3"/>
      <c r="B6" s="123" t="s">
        <v>4</v>
      </c>
      <c r="C6" s="123"/>
      <c r="D6" s="123"/>
      <c r="E6" s="123"/>
      <c r="F6" s="123"/>
      <c r="G6" s="123"/>
      <c r="H6" s="123"/>
    </row>
    <row r="7" spans="1:8" ht="14.25">
      <c r="A7" s="3"/>
      <c r="B7" s="123"/>
      <c r="C7" s="123"/>
      <c r="D7" s="123"/>
      <c r="E7" s="123"/>
      <c r="F7" s="123"/>
      <c r="G7" s="123"/>
      <c r="H7" s="123"/>
    </row>
    <row r="8" spans="1:8" ht="14.25">
      <c r="A8" s="3"/>
      <c r="B8" s="123"/>
      <c r="C8" s="123"/>
      <c r="D8" s="123"/>
      <c r="E8" s="123"/>
      <c r="F8" s="123"/>
      <c r="G8" s="123"/>
      <c r="H8" s="123"/>
    </row>
    <row r="9" spans="1:8" ht="14.25">
      <c r="A9" s="3"/>
      <c r="C9" s="44"/>
      <c r="D9" s="44"/>
      <c r="E9" s="44"/>
      <c r="F9" s="46"/>
      <c r="G9" s="46"/>
      <c r="H9" s="46"/>
    </row>
    <row r="10" spans="1:8">
      <c r="A10" s="3"/>
      <c r="B10" s="59" t="s">
        <v>5</v>
      </c>
      <c r="C10" s="44"/>
      <c r="D10" s="44"/>
      <c r="E10" s="44"/>
      <c r="F10" s="46"/>
      <c r="G10" s="46"/>
      <c r="H10" s="46"/>
    </row>
    <row r="11" spans="1:8" ht="14.25">
      <c r="A11" s="3"/>
      <c r="B11" s="61" t="s">
        <v>6</v>
      </c>
      <c r="C11" s="44"/>
      <c r="D11" s="44"/>
      <c r="E11" s="44"/>
      <c r="F11" s="46"/>
      <c r="G11" s="46"/>
      <c r="H11" s="46"/>
    </row>
    <row r="12" spans="1:8" ht="14.25">
      <c r="A12" s="3"/>
      <c r="C12" s="44"/>
      <c r="D12" s="44"/>
      <c r="E12" s="44"/>
      <c r="F12" s="46"/>
      <c r="G12" s="46"/>
      <c r="H12" s="46"/>
    </row>
    <row r="13" spans="1:8" ht="14.25">
      <c r="A13" s="3"/>
      <c r="B13" s="58" t="s">
        <v>7</v>
      </c>
      <c r="C13" s="53"/>
      <c r="D13" s="53"/>
      <c r="E13" s="44"/>
      <c r="F13" s="46"/>
      <c r="G13" s="46"/>
      <c r="H13" s="46"/>
    </row>
    <row r="14" spans="1:8" ht="18.75">
      <c r="A14" s="3"/>
      <c r="B14" s="47"/>
      <c r="C14" s="48"/>
      <c r="D14" s="48"/>
      <c r="E14" s="48"/>
      <c r="F14" s="49"/>
      <c r="G14" s="49"/>
      <c r="H14" s="49"/>
    </row>
    <row r="15" spans="1:8" ht="14.25">
      <c r="A15" s="3"/>
      <c r="B15" s="12"/>
      <c r="C15" s="3"/>
      <c r="D15" s="3"/>
      <c r="E15" s="3"/>
      <c r="F15" s="14"/>
      <c r="G15" s="14"/>
      <c r="H15" s="14"/>
    </row>
    <row r="16" spans="1:8" ht="20.25">
      <c r="B16" s="15" t="s">
        <v>8</v>
      </c>
      <c r="C16" s="16"/>
      <c r="D16" s="16"/>
      <c r="E16" s="16"/>
      <c r="F16" s="17"/>
      <c r="G16" s="17"/>
      <c r="H16" s="17"/>
    </row>
    <row r="17" spans="1:9" s="1" customFormat="1">
      <c r="A17" s="3"/>
      <c r="B17" s="18"/>
      <c r="F17" s="13"/>
      <c r="G17" s="13"/>
      <c r="H17" s="13"/>
    </row>
    <row r="18" spans="1:9" ht="15.75">
      <c r="A18" s="3"/>
      <c r="B18" s="19"/>
      <c r="C18" s="20"/>
      <c r="D18" s="9"/>
      <c r="E18" s="9"/>
      <c r="F18" s="10"/>
      <c r="G18" s="10"/>
      <c r="H18" s="10"/>
    </row>
    <row r="19" spans="1:9" s="1" customFormat="1" ht="18">
      <c r="A19" s="4"/>
      <c r="B19" s="54" t="s">
        <v>9</v>
      </c>
      <c r="C19" s="55" t="s">
        <v>10</v>
      </c>
      <c r="D19" s="56"/>
      <c r="E19" s="56"/>
      <c r="F19" s="57"/>
      <c r="G19" s="57"/>
      <c r="H19" s="57"/>
    </row>
    <row r="20" spans="1:9" s="6" customFormat="1" ht="18.75" customHeight="1">
      <c r="A20" s="5"/>
      <c r="B20" s="120" t="s">
        <v>11</v>
      </c>
      <c r="C20" s="120"/>
      <c r="D20" s="120"/>
      <c r="E20" s="120"/>
      <c r="F20" s="120"/>
      <c r="G20" s="21"/>
      <c r="H20" s="21"/>
    </row>
    <row r="21" spans="1:9" s="6" customFormat="1" ht="18.75" customHeight="1">
      <c r="A21" s="5"/>
      <c r="B21" s="21"/>
      <c r="C21" s="21"/>
      <c r="D21" s="21"/>
      <c r="E21" s="21"/>
      <c r="F21" s="60"/>
      <c r="G21" s="119"/>
      <c r="H21" s="119"/>
    </row>
    <row r="22" spans="1:9" ht="18.75" customHeight="1">
      <c r="A22" s="3"/>
      <c r="B22" s="21"/>
      <c r="C22" s="22" t="s">
        <v>12</v>
      </c>
      <c r="D22" s="22" t="s">
        <v>13</v>
      </c>
      <c r="E22" s="22" t="s">
        <v>14</v>
      </c>
      <c r="F22" s="23" t="s">
        <v>15</v>
      </c>
      <c r="G22" s="23" t="s">
        <v>16</v>
      </c>
      <c r="H22" s="23" t="s">
        <v>17</v>
      </c>
    </row>
    <row r="23" spans="1:9" s="6" customFormat="1" ht="18.75" customHeight="1">
      <c r="A23" s="5"/>
      <c r="B23" s="21"/>
      <c r="C23" s="25" t="s">
        <v>18</v>
      </c>
      <c r="D23" s="25" t="s">
        <v>19</v>
      </c>
      <c r="E23" s="25" t="s">
        <v>20</v>
      </c>
      <c r="F23" s="26">
        <v>32.756999999999998</v>
      </c>
      <c r="G23" s="26">
        <v>15.5</v>
      </c>
      <c r="H23" s="26">
        <v>48.256999999999998</v>
      </c>
    </row>
    <row r="24" spans="1:9" s="6" customFormat="1" ht="18.75" customHeight="1">
      <c r="A24" s="5"/>
      <c r="B24" s="21"/>
      <c r="C24" s="27" t="s">
        <v>21</v>
      </c>
      <c r="D24" s="27" t="s">
        <v>22</v>
      </c>
      <c r="E24" s="27" t="s">
        <v>23</v>
      </c>
      <c r="F24" s="28">
        <v>7.8199999999999994</v>
      </c>
      <c r="G24" s="28"/>
      <c r="H24" s="28">
        <v>7.8199999999999994</v>
      </c>
    </row>
    <row r="25" spans="1:9">
      <c r="A25" s="7"/>
      <c r="B25" s="21"/>
      <c r="C25" s="7"/>
      <c r="D25" s="7"/>
      <c r="E25" s="7"/>
      <c r="F25" s="7"/>
      <c r="G25" s="7"/>
      <c r="H25" s="7"/>
      <c r="I25" s="6"/>
    </row>
    <row r="26" spans="1:9">
      <c r="A26" s="3"/>
      <c r="B26" s="8"/>
      <c r="C26" s="9"/>
      <c r="D26" s="9"/>
      <c r="E26" s="9"/>
      <c r="F26" s="10"/>
      <c r="G26" s="10"/>
      <c r="H26" s="10"/>
      <c r="I26" s="6"/>
    </row>
    <row r="27" spans="1:9" s="1" customFormat="1" ht="18">
      <c r="A27" s="4"/>
      <c r="B27" s="54" t="s">
        <v>24</v>
      </c>
      <c r="C27" s="55" t="s">
        <v>25</v>
      </c>
      <c r="D27" s="56"/>
      <c r="E27" s="56"/>
      <c r="F27" s="57"/>
      <c r="G27" s="57"/>
      <c r="H27" s="57"/>
      <c r="I27" s="6"/>
    </row>
    <row r="28" spans="1:9" s="6" customFormat="1" ht="18.75" customHeight="1">
      <c r="A28" s="5"/>
      <c r="B28" s="120" t="s">
        <v>11</v>
      </c>
      <c r="C28" s="120"/>
      <c r="D28" s="120"/>
      <c r="E28" s="120"/>
      <c r="F28" s="120"/>
      <c r="G28" s="21"/>
      <c r="H28" s="21"/>
    </row>
    <row r="29" spans="1:9" s="6" customFormat="1" ht="18.75" customHeight="1">
      <c r="A29" s="5"/>
      <c r="B29" s="21"/>
      <c r="C29" s="21"/>
      <c r="D29" s="21"/>
      <c r="E29" s="21"/>
      <c r="F29" s="60"/>
      <c r="G29" s="119"/>
      <c r="H29" s="119"/>
    </row>
    <row r="30" spans="1:9" ht="18.75" customHeight="1">
      <c r="A30" s="3"/>
      <c r="B30" s="21"/>
      <c r="C30" s="22" t="s">
        <v>12</v>
      </c>
      <c r="D30" s="22" t="s">
        <v>13</v>
      </c>
      <c r="E30" s="22" t="s">
        <v>14</v>
      </c>
      <c r="F30" s="23" t="s">
        <v>15</v>
      </c>
      <c r="G30" s="23" t="s">
        <v>16</v>
      </c>
      <c r="H30" s="23" t="s">
        <v>17</v>
      </c>
      <c r="I30" s="6"/>
    </row>
    <row r="31" spans="1:9" s="6" customFormat="1" ht="18.75" customHeight="1">
      <c r="A31" s="5"/>
      <c r="B31" s="21"/>
      <c r="C31" s="25" t="s">
        <v>18</v>
      </c>
      <c r="D31" s="25" t="s">
        <v>19</v>
      </c>
      <c r="E31" s="25" t="s">
        <v>20</v>
      </c>
      <c r="F31" s="26">
        <v>32.756999999999998</v>
      </c>
      <c r="G31" s="26">
        <v>0</v>
      </c>
      <c r="H31" s="26">
        <v>32.756999999999998</v>
      </c>
    </row>
    <row r="32" spans="1:9" s="6" customFormat="1" ht="18.75" customHeight="1">
      <c r="A32" s="5"/>
      <c r="B32" s="21"/>
      <c r="C32" s="27" t="s">
        <v>21</v>
      </c>
      <c r="D32" s="27" t="s">
        <v>22</v>
      </c>
      <c r="E32" s="27" t="s">
        <v>23</v>
      </c>
      <c r="F32" s="28">
        <v>7.8199999999999994</v>
      </c>
      <c r="G32" s="28"/>
      <c r="H32" s="28">
        <v>7.8199999999999994</v>
      </c>
    </row>
    <row r="33" spans="1:9">
      <c r="A33" s="3"/>
      <c r="B33" s="8"/>
      <c r="C33" s="9"/>
      <c r="D33" s="9"/>
      <c r="E33" s="9"/>
      <c r="F33" s="10"/>
      <c r="G33" s="10"/>
      <c r="H33" s="10"/>
      <c r="I33" s="6"/>
    </row>
    <row r="34" spans="1:9">
      <c r="A34" s="3"/>
      <c r="B34" s="8"/>
      <c r="C34" s="9"/>
      <c r="D34" s="9"/>
      <c r="E34" s="9"/>
      <c r="F34" s="10"/>
      <c r="G34" s="10"/>
      <c r="H34" s="10"/>
      <c r="I34" s="6"/>
    </row>
    <row r="35" spans="1:9" ht="18">
      <c r="A35" s="3"/>
      <c r="B35" s="54" t="s">
        <v>26</v>
      </c>
      <c r="C35" s="55" t="s">
        <v>27</v>
      </c>
      <c r="D35" s="56"/>
      <c r="E35" s="56"/>
      <c r="F35" s="57"/>
      <c r="G35" s="57"/>
      <c r="H35" s="57"/>
      <c r="I35" s="6"/>
    </row>
    <row r="36" spans="1:9" s="6" customFormat="1" ht="18.75" customHeight="1">
      <c r="A36" s="5"/>
      <c r="B36" s="120" t="s">
        <v>11</v>
      </c>
      <c r="C36" s="120"/>
      <c r="D36" s="120"/>
      <c r="E36" s="120"/>
      <c r="F36" s="120"/>
      <c r="G36" s="21"/>
      <c r="H36" s="21"/>
    </row>
    <row r="37" spans="1:9" s="6" customFormat="1" ht="18.75" customHeight="1">
      <c r="A37" s="5"/>
      <c r="B37" s="21"/>
      <c r="C37" s="21"/>
      <c r="D37" s="21"/>
      <c r="E37" s="21"/>
      <c r="F37" s="60"/>
      <c r="G37" s="119"/>
      <c r="H37" s="119"/>
    </row>
    <row r="38" spans="1:9" ht="18.75" customHeight="1">
      <c r="A38" s="3"/>
      <c r="B38" s="21"/>
      <c r="C38" s="22" t="s">
        <v>12</v>
      </c>
      <c r="D38" s="22" t="s">
        <v>13</v>
      </c>
      <c r="E38" s="22" t="s">
        <v>14</v>
      </c>
      <c r="F38" s="23" t="s">
        <v>15</v>
      </c>
      <c r="G38" s="23" t="s">
        <v>16</v>
      </c>
      <c r="H38" s="23" t="s">
        <v>17</v>
      </c>
      <c r="I38" s="6"/>
    </row>
    <row r="39" spans="1:9" s="6" customFormat="1" ht="18.75" customHeight="1">
      <c r="A39" s="5"/>
      <c r="B39" s="21"/>
      <c r="C39" s="25" t="s">
        <v>18</v>
      </c>
      <c r="D39" s="25" t="s">
        <v>19</v>
      </c>
      <c r="E39" s="25" t="s">
        <v>20</v>
      </c>
      <c r="F39" s="26">
        <v>32.756999999999998</v>
      </c>
      <c r="G39" s="26">
        <v>15.5</v>
      </c>
      <c r="H39" s="26">
        <v>48.256999999999998</v>
      </c>
    </row>
    <row r="40" spans="1:9" s="6" customFormat="1" ht="18.75" customHeight="1">
      <c r="A40" s="5"/>
      <c r="B40" s="21"/>
      <c r="C40" s="27" t="s">
        <v>28</v>
      </c>
      <c r="D40" s="27" t="s">
        <v>29</v>
      </c>
      <c r="E40" s="27" t="s">
        <v>23</v>
      </c>
      <c r="F40" s="28">
        <v>14.062999999999999</v>
      </c>
      <c r="G40" s="28"/>
      <c r="H40" s="28">
        <v>14.062999999999999</v>
      </c>
    </row>
    <row r="41" spans="1:9" s="6" customFormat="1" ht="18.75" customHeight="1">
      <c r="A41" s="5"/>
      <c r="B41" s="21"/>
      <c r="C41" s="25" t="s">
        <v>30</v>
      </c>
      <c r="D41" s="25" t="s">
        <v>31</v>
      </c>
      <c r="E41" s="25" t="s">
        <v>23</v>
      </c>
      <c r="F41" s="26">
        <v>6.2850000000000001</v>
      </c>
      <c r="G41" s="26"/>
      <c r="H41" s="26">
        <v>6.2850000000000001</v>
      </c>
    </row>
    <row r="42" spans="1:9" s="6" customFormat="1" ht="18.75" customHeight="1">
      <c r="A42" s="5"/>
      <c r="B42" s="21"/>
      <c r="C42" s="27" t="s">
        <v>32</v>
      </c>
      <c r="D42" s="27" t="s">
        <v>33</v>
      </c>
      <c r="E42" s="27" t="s">
        <v>23</v>
      </c>
      <c r="F42" s="28">
        <v>3.2100000000000004</v>
      </c>
      <c r="G42" s="28"/>
      <c r="H42" s="28">
        <v>3.2100000000000004</v>
      </c>
    </row>
    <row r="43" spans="1:9">
      <c r="A43" s="3"/>
      <c r="B43" s="8"/>
      <c r="C43" s="9"/>
      <c r="D43" s="9"/>
      <c r="E43" s="9"/>
      <c r="F43" s="10"/>
      <c r="G43" s="10"/>
      <c r="H43" s="10"/>
      <c r="I43" s="6"/>
    </row>
    <row r="44" spans="1:9">
      <c r="A44" s="3"/>
      <c r="B44" s="8"/>
      <c r="C44" s="9"/>
      <c r="D44" s="9"/>
      <c r="E44" s="9"/>
      <c r="F44" s="10"/>
      <c r="G44" s="10"/>
      <c r="H44" s="10"/>
      <c r="I44" s="6"/>
    </row>
    <row r="45" spans="1:9" ht="18">
      <c r="A45" s="3"/>
      <c r="B45" s="54" t="s">
        <v>34</v>
      </c>
      <c r="C45" s="55" t="s">
        <v>35</v>
      </c>
      <c r="D45" s="56"/>
      <c r="E45" s="56"/>
      <c r="F45" s="57"/>
      <c r="G45" s="57"/>
      <c r="H45" s="57"/>
      <c r="I45" s="6"/>
    </row>
    <row r="46" spans="1:9" s="6" customFormat="1" ht="18.75" customHeight="1">
      <c r="A46" s="5"/>
      <c r="B46" s="120" t="s">
        <v>11</v>
      </c>
      <c r="C46" s="120"/>
      <c r="D46" s="120"/>
      <c r="E46" s="120"/>
      <c r="F46" s="120"/>
      <c r="G46" s="21"/>
      <c r="H46" s="21"/>
    </row>
    <row r="47" spans="1:9" s="6" customFormat="1" ht="18.75" customHeight="1">
      <c r="A47" s="5"/>
      <c r="B47" s="21"/>
      <c r="C47" s="21"/>
      <c r="D47" s="21"/>
      <c r="E47" s="21"/>
      <c r="F47" s="60"/>
      <c r="G47" s="119"/>
      <c r="H47" s="119"/>
    </row>
    <row r="48" spans="1:9" ht="18.75" customHeight="1">
      <c r="A48" s="3"/>
      <c r="B48" s="21"/>
      <c r="C48" s="22" t="s">
        <v>12</v>
      </c>
      <c r="D48" s="22" t="s">
        <v>13</v>
      </c>
      <c r="E48" s="22" t="s">
        <v>14</v>
      </c>
      <c r="F48" s="23" t="s">
        <v>15</v>
      </c>
      <c r="G48" s="23" t="s">
        <v>16</v>
      </c>
      <c r="H48" s="23" t="s">
        <v>17</v>
      </c>
      <c r="I48" s="6"/>
    </row>
    <row r="49" spans="1:9" s="6" customFormat="1" ht="18.75" customHeight="1">
      <c r="A49" s="5"/>
      <c r="B49" s="21"/>
      <c r="C49" s="25" t="s">
        <v>18</v>
      </c>
      <c r="D49" s="25" t="s">
        <v>19</v>
      </c>
      <c r="E49" s="25" t="s">
        <v>20</v>
      </c>
      <c r="F49" s="26">
        <v>32.756999999999998</v>
      </c>
      <c r="G49" s="26">
        <v>0</v>
      </c>
      <c r="H49" s="26">
        <v>32.756999999999998</v>
      </c>
    </row>
    <row r="50" spans="1:9" s="6" customFormat="1" ht="18.75" customHeight="1">
      <c r="A50" s="5"/>
      <c r="B50" s="21"/>
      <c r="C50" s="27" t="s">
        <v>28</v>
      </c>
      <c r="D50" s="27" t="s">
        <v>29</v>
      </c>
      <c r="E50" s="27" t="s">
        <v>23</v>
      </c>
      <c r="F50" s="28">
        <v>14.062999999999999</v>
      </c>
      <c r="G50" s="28"/>
      <c r="H50" s="28">
        <v>14.062999999999999</v>
      </c>
    </row>
    <row r="51" spans="1:9" s="6" customFormat="1" ht="18.75" customHeight="1">
      <c r="A51" s="5"/>
      <c r="B51" s="21"/>
      <c r="C51" s="25" t="s">
        <v>30</v>
      </c>
      <c r="D51" s="25" t="s">
        <v>31</v>
      </c>
      <c r="E51" s="25" t="s">
        <v>23</v>
      </c>
      <c r="F51" s="26">
        <v>6.2850000000000001</v>
      </c>
      <c r="G51" s="26"/>
      <c r="H51" s="26">
        <v>6.2850000000000001</v>
      </c>
    </row>
    <row r="52" spans="1:9" s="6" customFormat="1" ht="18.75" customHeight="1">
      <c r="A52" s="5"/>
      <c r="B52" s="21"/>
      <c r="C52" s="27" t="s">
        <v>32</v>
      </c>
      <c r="D52" s="27" t="s">
        <v>33</v>
      </c>
      <c r="E52" s="27" t="s">
        <v>23</v>
      </c>
      <c r="F52" s="28">
        <v>3.2100000000000004</v>
      </c>
      <c r="G52" s="28"/>
      <c r="H52" s="28">
        <v>3.2100000000000004</v>
      </c>
    </row>
    <row r="53" spans="1:9">
      <c r="A53" s="3"/>
      <c r="B53" s="8"/>
      <c r="C53" s="9"/>
      <c r="D53" s="9"/>
      <c r="E53" s="9"/>
      <c r="F53" s="10"/>
      <c r="G53" s="10"/>
      <c r="H53" s="10"/>
      <c r="I53" s="6"/>
    </row>
    <row r="54" spans="1:9">
      <c r="A54" s="3"/>
      <c r="B54" s="8"/>
      <c r="C54" s="9"/>
      <c r="D54" s="9"/>
      <c r="E54" s="9"/>
      <c r="F54" s="10"/>
      <c r="G54" s="10"/>
      <c r="H54" s="10"/>
      <c r="I54" s="6"/>
    </row>
    <row r="55" spans="1:9" ht="18">
      <c r="A55" s="3"/>
      <c r="B55" s="54" t="s">
        <v>36</v>
      </c>
      <c r="C55" s="55" t="s">
        <v>37</v>
      </c>
      <c r="D55" s="56"/>
      <c r="E55" s="56"/>
      <c r="F55" s="57"/>
      <c r="G55" s="57"/>
      <c r="H55" s="57"/>
      <c r="I55" s="6"/>
    </row>
    <row r="56" spans="1:9">
      <c r="A56" s="3"/>
      <c r="B56" s="120"/>
      <c r="C56" s="121"/>
      <c r="D56" s="121"/>
      <c r="E56" s="121"/>
      <c r="F56" s="121"/>
      <c r="G56" s="38"/>
      <c r="H56" s="38"/>
      <c r="I56" s="6"/>
    </row>
    <row r="57" spans="1:9">
      <c r="A57" s="3"/>
      <c r="B57" s="29"/>
      <c r="C57" s="31"/>
      <c r="D57" s="31"/>
      <c r="E57" s="31"/>
      <c r="F57" s="60"/>
      <c r="G57" s="119"/>
      <c r="H57" s="119"/>
      <c r="I57" s="6"/>
    </row>
    <row r="58" spans="1:9" ht="15.75">
      <c r="A58" s="3"/>
      <c r="B58" s="21"/>
      <c r="C58" s="22" t="s">
        <v>12</v>
      </c>
      <c r="D58" s="22" t="s">
        <v>13</v>
      </c>
      <c r="E58" s="22" t="s">
        <v>14</v>
      </c>
      <c r="F58" s="23" t="s">
        <v>15</v>
      </c>
      <c r="G58" s="23" t="s">
        <v>16</v>
      </c>
      <c r="H58" s="23" t="s">
        <v>17</v>
      </c>
      <c r="I58" s="6"/>
    </row>
    <row r="59" spans="1:9">
      <c r="A59" s="5"/>
      <c r="B59" s="21"/>
      <c r="C59" s="25" t="s">
        <v>18</v>
      </c>
      <c r="D59" s="25" t="s">
        <v>19</v>
      </c>
      <c r="E59" s="25" t="s">
        <v>20</v>
      </c>
      <c r="F59" s="26">
        <v>32.756999999999998</v>
      </c>
      <c r="G59" s="26">
        <v>15.5</v>
      </c>
      <c r="H59" s="26">
        <v>48.256999999999998</v>
      </c>
      <c r="I59" s="6"/>
    </row>
    <row r="60" spans="1:9">
      <c r="A60" s="5"/>
      <c r="B60" s="21"/>
      <c r="C60" s="27" t="s">
        <v>28</v>
      </c>
      <c r="D60" s="27" t="s">
        <v>38</v>
      </c>
      <c r="E60" s="27" t="s">
        <v>23</v>
      </c>
      <c r="F60" s="28">
        <v>14.109000000000002</v>
      </c>
      <c r="G60" s="28"/>
      <c r="H60" s="28">
        <v>14.109000000000002</v>
      </c>
      <c r="I60" s="6"/>
    </row>
    <row r="61" spans="1:9">
      <c r="A61" s="5"/>
      <c r="B61" s="21"/>
      <c r="C61" s="25" t="s">
        <v>39</v>
      </c>
      <c r="D61" s="25" t="s">
        <v>40</v>
      </c>
      <c r="E61" s="25" t="s">
        <v>23</v>
      </c>
      <c r="F61" s="26">
        <v>1.7570000000000001</v>
      </c>
      <c r="G61" s="26"/>
      <c r="H61" s="26">
        <v>1.7570000000000001</v>
      </c>
      <c r="I61" s="6"/>
    </row>
    <row r="62" spans="1:9">
      <c r="A62" s="5"/>
      <c r="B62" s="24"/>
      <c r="C62" s="27" t="s">
        <v>32</v>
      </c>
      <c r="D62" s="27" t="s">
        <v>41</v>
      </c>
      <c r="E62" s="27" t="s">
        <v>23</v>
      </c>
      <c r="F62" s="28">
        <v>3.9180000000000001</v>
      </c>
      <c r="G62" s="28"/>
      <c r="H62" s="28">
        <v>3.9180000000000001</v>
      </c>
      <c r="I62" s="6"/>
    </row>
    <row r="63" spans="1:9">
      <c r="A63" s="3"/>
      <c r="B63" s="8"/>
      <c r="C63" s="9"/>
      <c r="D63" s="9"/>
      <c r="E63" s="9"/>
      <c r="F63" s="10"/>
      <c r="G63" s="10"/>
      <c r="H63" s="10"/>
      <c r="I63" s="6"/>
    </row>
    <row r="64" spans="1:9">
      <c r="A64" s="3"/>
      <c r="B64" s="8"/>
      <c r="C64" s="9"/>
      <c r="D64" s="9"/>
      <c r="E64" s="9"/>
      <c r="F64" s="10"/>
      <c r="G64" s="10"/>
      <c r="H64" s="10"/>
      <c r="I64" s="6"/>
    </row>
    <row r="65" spans="1:9" ht="18">
      <c r="A65" s="3"/>
      <c r="B65" s="54" t="s">
        <v>42</v>
      </c>
      <c r="C65" s="55" t="s">
        <v>43</v>
      </c>
      <c r="D65" s="56"/>
      <c r="E65" s="56"/>
      <c r="F65" s="57"/>
      <c r="G65" s="57"/>
      <c r="H65" s="57"/>
      <c r="I65" s="6"/>
    </row>
    <row r="66" spans="1:9">
      <c r="A66" s="3"/>
      <c r="B66" s="120"/>
      <c r="C66" s="121"/>
      <c r="D66" s="121"/>
      <c r="E66" s="121"/>
      <c r="F66" s="121"/>
      <c r="G66" s="38"/>
      <c r="H66" s="38"/>
      <c r="I66" s="6"/>
    </row>
    <row r="67" spans="1:9">
      <c r="A67" s="3"/>
      <c r="B67" s="29"/>
      <c r="C67" s="31"/>
      <c r="D67" s="31"/>
      <c r="E67" s="31"/>
      <c r="F67" s="60"/>
      <c r="G67" s="119"/>
      <c r="H67" s="119"/>
      <c r="I67" s="6"/>
    </row>
    <row r="68" spans="1:9" ht="15.75">
      <c r="A68" s="3"/>
      <c r="B68" s="21"/>
      <c r="C68" s="22" t="s">
        <v>12</v>
      </c>
      <c r="D68" s="22" t="s">
        <v>13</v>
      </c>
      <c r="E68" s="22" t="s">
        <v>14</v>
      </c>
      <c r="F68" s="23" t="s">
        <v>15</v>
      </c>
      <c r="G68" s="23" t="s">
        <v>16</v>
      </c>
      <c r="H68" s="23" t="s">
        <v>17</v>
      </c>
      <c r="I68" s="6"/>
    </row>
    <row r="69" spans="1:9">
      <c r="A69" s="5"/>
      <c r="B69" s="21"/>
      <c r="C69" s="25" t="s">
        <v>18</v>
      </c>
      <c r="D69" s="25" t="s">
        <v>19</v>
      </c>
      <c r="E69" s="25" t="s">
        <v>20</v>
      </c>
      <c r="F69" s="26">
        <v>32.756999999999998</v>
      </c>
      <c r="G69" s="26">
        <v>0</v>
      </c>
      <c r="H69" s="26">
        <v>32.756999999999998</v>
      </c>
      <c r="I69" s="6"/>
    </row>
    <row r="70" spans="1:9">
      <c r="A70" s="5"/>
      <c r="B70" s="21"/>
      <c r="C70" s="27" t="s">
        <v>28</v>
      </c>
      <c r="D70" s="27" t="s">
        <v>38</v>
      </c>
      <c r="E70" s="27" t="s">
        <v>23</v>
      </c>
      <c r="F70" s="28">
        <v>14.109000000000002</v>
      </c>
      <c r="G70" s="28"/>
      <c r="H70" s="28">
        <v>14.109000000000002</v>
      </c>
      <c r="I70" s="6"/>
    </row>
    <row r="71" spans="1:9">
      <c r="A71" s="5"/>
      <c r="B71" s="21"/>
      <c r="C71" s="25" t="s">
        <v>39</v>
      </c>
      <c r="D71" s="25" t="s">
        <v>40</v>
      </c>
      <c r="E71" s="25" t="s">
        <v>23</v>
      </c>
      <c r="F71" s="26">
        <v>1.7570000000000001</v>
      </c>
      <c r="G71" s="26"/>
      <c r="H71" s="26">
        <v>1.7570000000000001</v>
      </c>
      <c r="I71" s="6"/>
    </row>
    <row r="72" spans="1:9">
      <c r="A72" s="5"/>
      <c r="B72" s="24"/>
      <c r="C72" s="27" t="s">
        <v>32</v>
      </c>
      <c r="D72" s="27" t="s">
        <v>41</v>
      </c>
      <c r="E72" s="27" t="s">
        <v>23</v>
      </c>
      <c r="F72" s="28">
        <v>3.9180000000000001</v>
      </c>
      <c r="G72" s="28"/>
      <c r="H72" s="28">
        <v>3.9180000000000001</v>
      </c>
      <c r="I72" s="6"/>
    </row>
    <row r="73" spans="1:9">
      <c r="A73" s="3"/>
      <c r="B73" s="8"/>
      <c r="C73" s="9"/>
      <c r="D73" s="9"/>
      <c r="E73" s="9"/>
      <c r="F73" s="10"/>
      <c r="G73" s="10"/>
      <c r="H73" s="10"/>
      <c r="I73" s="6"/>
    </row>
    <row r="74" spans="1:9">
      <c r="A74" s="3"/>
      <c r="B74" s="8"/>
      <c r="C74" s="9"/>
      <c r="D74" s="9"/>
      <c r="E74" s="9"/>
      <c r="F74" s="10"/>
      <c r="G74" s="10"/>
      <c r="H74" s="10"/>
      <c r="I74" s="6"/>
    </row>
    <row r="75" spans="1:9" ht="18">
      <c r="A75" s="3"/>
      <c r="B75" s="54" t="s">
        <v>44</v>
      </c>
      <c r="C75" s="55" t="s">
        <v>45</v>
      </c>
      <c r="D75" s="56"/>
      <c r="E75" s="56"/>
      <c r="F75" s="57"/>
      <c r="G75" s="57"/>
      <c r="H75" s="57"/>
      <c r="I75" s="6"/>
    </row>
    <row r="76" spans="1:9" s="6" customFormat="1" ht="19.5" customHeight="1">
      <c r="A76" s="5"/>
      <c r="B76" s="120" t="s">
        <v>11</v>
      </c>
      <c r="C76" s="120"/>
      <c r="D76" s="120"/>
      <c r="E76" s="120"/>
      <c r="F76" s="120"/>
      <c r="G76" s="21"/>
      <c r="H76" s="21"/>
    </row>
    <row r="77" spans="1:9" s="6" customFormat="1" ht="18.75" customHeight="1">
      <c r="A77" s="5"/>
      <c r="B77" s="21"/>
      <c r="C77" s="21"/>
      <c r="D77" s="21"/>
      <c r="E77" s="21"/>
      <c r="F77" s="60"/>
      <c r="G77" s="119"/>
      <c r="H77" s="119"/>
    </row>
    <row r="78" spans="1:9" ht="18.75" customHeight="1">
      <c r="A78" s="3"/>
      <c r="B78" s="21"/>
      <c r="C78" s="22" t="s">
        <v>12</v>
      </c>
      <c r="D78" s="22" t="s">
        <v>13</v>
      </c>
      <c r="E78" s="22" t="s">
        <v>14</v>
      </c>
      <c r="F78" s="23" t="s">
        <v>15</v>
      </c>
      <c r="G78" s="23" t="s">
        <v>16</v>
      </c>
      <c r="H78" s="23" t="s">
        <v>17</v>
      </c>
      <c r="I78" s="6"/>
    </row>
    <row r="79" spans="1:9" s="6" customFormat="1" ht="18.75" customHeight="1">
      <c r="A79" s="5"/>
      <c r="B79" s="21"/>
      <c r="C79" s="25" t="s">
        <v>18</v>
      </c>
      <c r="D79" s="25" t="s">
        <v>19</v>
      </c>
      <c r="E79" s="25" t="s">
        <v>20</v>
      </c>
      <c r="F79" s="26">
        <v>60.442999999999998</v>
      </c>
      <c r="G79" s="26">
        <v>15.5</v>
      </c>
      <c r="H79" s="26">
        <v>75.942999999999998</v>
      </c>
    </row>
    <row r="80" spans="1:9" s="6" customFormat="1" ht="18.75" customHeight="1">
      <c r="A80" s="5"/>
      <c r="B80" s="21"/>
      <c r="C80" s="27" t="s">
        <v>46</v>
      </c>
      <c r="D80" s="27" t="s">
        <v>47</v>
      </c>
      <c r="E80" s="27" t="s">
        <v>23</v>
      </c>
      <c r="F80" s="28">
        <v>6.1669999999999998</v>
      </c>
      <c r="G80" s="28"/>
      <c r="H80" s="28">
        <v>6.1669999999999998</v>
      </c>
    </row>
    <row r="81" spans="1:9" s="6" customFormat="1" ht="18.75" customHeight="1">
      <c r="A81" s="5"/>
      <c r="B81" s="21"/>
      <c r="C81" s="25" t="s">
        <v>48</v>
      </c>
      <c r="D81" s="25" t="s">
        <v>49</v>
      </c>
      <c r="E81" s="25" t="s">
        <v>23</v>
      </c>
      <c r="F81" s="26">
        <v>7.4590000000000005</v>
      </c>
      <c r="G81" s="26"/>
      <c r="H81" s="26">
        <v>7.4590000000000005</v>
      </c>
    </row>
    <row r="82" spans="1:9">
      <c r="A82" s="3"/>
      <c r="B82" s="8"/>
      <c r="C82" s="9"/>
      <c r="D82" s="9"/>
      <c r="E82" s="9"/>
      <c r="F82" s="10"/>
      <c r="G82" s="10"/>
      <c r="H82" s="10"/>
      <c r="I82" s="6"/>
    </row>
    <row r="83" spans="1:9">
      <c r="A83" s="3"/>
      <c r="B83" s="8"/>
      <c r="C83" s="9"/>
      <c r="D83" s="9"/>
      <c r="E83" s="9"/>
      <c r="F83" s="10"/>
      <c r="G83" s="10"/>
      <c r="H83" s="10"/>
      <c r="I83" s="6"/>
    </row>
    <row r="84" spans="1:9" ht="18">
      <c r="A84" s="3"/>
      <c r="B84" s="54" t="s">
        <v>50</v>
      </c>
      <c r="C84" s="55" t="s">
        <v>51</v>
      </c>
      <c r="D84" s="56"/>
      <c r="E84" s="56"/>
      <c r="F84" s="57"/>
      <c r="G84" s="57"/>
      <c r="H84" s="57"/>
      <c r="I84" s="6"/>
    </row>
    <row r="85" spans="1:9" s="6" customFormat="1" ht="19.5" customHeight="1">
      <c r="A85" s="5"/>
      <c r="B85" s="120" t="s">
        <v>11</v>
      </c>
      <c r="C85" s="120"/>
      <c r="D85" s="120"/>
      <c r="E85" s="120"/>
      <c r="F85" s="120"/>
      <c r="G85" s="21"/>
      <c r="H85" s="21"/>
    </row>
    <row r="86" spans="1:9" s="6" customFormat="1" ht="18.75" customHeight="1">
      <c r="A86" s="5"/>
      <c r="B86" s="21"/>
      <c r="C86" s="21"/>
      <c r="D86" s="21"/>
      <c r="E86" s="21"/>
      <c r="F86" s="60"/>
      <c r="G86" s="119"/>
      <c r="H86" s="119"/>
    </row>
    <row r="87" spans="1:9" ht="18.75" customHeight="1">
      <c r="A87" s="3"/>
      <c r="B87" s="21"/>
      <c r="C87" s="22" t="s">
        <v>12</v>
      </c>
      <c r="D87" s="22" t="s">
        <v>13</v>
      </c>
      <c r="E87" s="22" t="s">
        <v>14</v>
      </c>
      <c r="F87" s="23" t="s">
        <v>15</v>
      </c>
      <c r="G87" s="23" t="s">
        <v>16</v>
      </c>
      <c r="H87" s="23" t="s">
        <v>17</v>
      </c>
      <c r="I87" s="6"/>
    </row>
    <row r="88" spans="1:9" s="6" customFormat="1" ht="18.75" customHeight="1">
      <c r="A88" s="5"/>
      <c r="B88" s="21"/>
      <c r="C88" s="25" t="s">
        <v>18</v>
      </c>
      <c r="D88" s="25" t="s">
        <v>19</v>
      </c>
      <c r="E88" s="25" t="s">
        <v>20</v>
      </c>
      <c r="F88" s="26">
        <v>60.442999999999998</v>
      </c>
      <c r="G88" s="26">
        <v>0</v>
      </c>
      <c r="H88" s="26">
        <v>60.442999999999998</v>
      </c>
    </row>
    <row r="89" spans="1:9" s="6" customFormat="1" ht="18.75" customHeight="1">
      <c r="A89" s="5"/>
      <c r="B89" s="21"/>
      <c r="C89" s="27" t="s">
        <v>46</v>
      </c>
      <c r="D89" s="27" t="s">
        <v>47</v>
      </c>
      <c r="E89" s="27" t="s">
        <v>23</v>
      </c>
      <c r="F89" s="28">
        <v>6.1669999999999998</v>
      </c>
      <c r="G89" s="28"/>
      <c r="H89" s="28">
        <v>6.1669999999999998</v>
      </c>
    </row>
    <row r="90" spans="1:9" s="6" customFormat="1" ht="18.75" customHeight="1">
      <c r="A90" s="5"/>
      <c r="B90" s="21"/>
      <c r="C90" s="25" t="s">
        <v>48</v>
      </c>
      <c r="D90" s="25" t="s">
        <v>49</v>
      </c>
      <c r="E90" s="25" t="s">
        <v>23</v>
      </c>
      <c r="F90" s="26">
        <v>7.4590000000000005</v>
      </c>
      <c r="G90" s="26"/>
      <c r="H90" s="26">
        <v>7.4590000000000005</v>
      </c>
    </row>
    <row r="91" spans="1:9">
      <c r="A91" s="3"/>
      <c r="B91" s="8"/>
      <c r="C91" s="9"/>
      <c r="D91" s="9"/>
      <c r="E91" s="9"/>
      <c r="F91" s="10"/>
      <c r="G91" s="10"/>
      <c r="H91" s="10"/>
      <c r="I91" s="6"/>
    </row>
    <row r="92" spans="1:9">
      <c r="A92" s="3"/>
      <c r="B92" s="8"/>
      <c r="C92" s="9"/>
      <c r="D92" s="9"/>
      <c r="E92" s="9"/>
      <c r="F92" s="10"/>
      <c r="G92" s="10"/>
      <c r="H92" s="10"/>
      <c r="I92" s="6"/>
    </row>
    <row r="93" spans="1:9" ht="18">
      <c r="A93" s="3"/>
      <c r="B93" s="54" t="s">
        <v>52</v>
      </c>
      <c r="C93" s="55" t="s">
        <v>53</v>
      </c>
      <c r="D93" s="56"/>
      <c r="E93" s="56"/>
      <c r="F93" s="57"/>
      <c r="G93" s="57"/>
      <c r="H93" s="57"/>
      <c r="I93" s="6"/>
    </row>
    <row r="94" spans="1:9">
      <c r="A94" s="3"/>
      <c r="B94" s="120"/>
      <c r="C94" s="121"/>
      <c r="D94" s="121"/>
      <c r="E94" s="121"/>
      <c r="F94" s="121"/>
      <c r="G94" s="38"/>
      <c r="H94" s="38"/>
      <c r="I94" s="6"/>
    </row>
    <row r="95" spans="1:9">
      <c r="A95" s="3"/>
      <c r="B95" s="29"/>
      <c r="C95" s="31"/>
      <c r="D95" s="31"/>
      <c r="E95" s="31"/>
      <c r="F95" s="60"/>
      <c r="G95" s="119"/>
      <c r="H95" s="119"/>
      <c r="I95" s="6"/>
    </row>
    <row r="96" spans="1:9" ht="15.75">
      <c r="A96" s="3"/>
      <c r="B96" s="21"/>
      <c r="C96" s="22" t="s">
        <v>12</v>
      </c>
      <c r="D96" s="22" t="s">
        <v>13</v>
      </c>
      <c r="E96" s="22" t="s">
        <v>14</v>
      </c>
      <c r="F96" s="23" t="s">
        <v>15</v>
      </c>
      <c r="G96" s="23" t="s">
        <v>16</v>
      </c>
      <c r="H96" s="23" t="s">
        <v>17</v>
      </c>
      <c r="I96" s="6"/>
    </row>
    <row r="97" spans="1:9">
      <c r="A97" s="5"/>
      <c r="B97" s="24"/>
      <c r="C97" s="25" t="s">
        <v>18</v>
      </c>
      <c r="D97" s="25" t="s">
        <v>19</v>
      </c>
      <c r="E97" s="25" t="s">
        <v>20</v>
      </c>
      <c r="F97" s="26">
        <v>32.808</v>
      </c>
      <c r="G97" s="26">
        <v>15.5</v>
      </c>
      <c r="H97" s="26">
        <v>48.308</v>
      </c>
      <c r="I97" s="6"/>
    </row>
    <row r="98" spans="1:9">
      <c r="A98" s="5"/>
      <c r="B98" s="24"/>
      <c r="C98" s="27" t="s">
        <v>32</v>
      </c>
      <c r="D98" s="27" t="s">
        <v>54</v>
      </c>
      <c r="E98" s="27" t="s">
        <v>23</v>
      </c>
      <c r="F98" s="28">
        <v>3.5679999999999996</v>
      </c>
      <c r="G98" s="28"/>
      <c r="H98" s="28">
        <v>3.5679999999999996</v>
      </c>
      <c r="I98" s="6"/>
    </row>
    <row r="99" spans="1:9">
      <c r="A99" s="5"/>
      <c r="B99" s="24"/>
      <c r="C99" s="25" t="s">
        <v>39</v>
      </c>
      <c r="D99" s="25" t="s">
        <v>40</v>
      </c>
      <c r="E99" s="25" t="s">
        <v>23</v>
      </c>
      <c r="F99" s="26">
        <v>1.7570000000000001</v>
      </c>
      <c r="G99" s="26"/>
      <c r="H99" s="26">
        <v>1.7570000000000001</v>
      </c>
      <c r="I99" s="6"/>
    </row>
    <row r="100" spans="1:9" ht="47.25" customHeight="1">
      <c r="A100" s="5"/>
      <c r="B100" s="24"/>
      <c r="C100" s="27" t="s">
        <v>55</v>
      </c>
      <c r="D100" s="37" t="s">
        <v>56</v>
      </c>
      <c r="E100" s="27" t="s">
        <v>57</v>
      </c>
      <c r="F100" s="28">
        <v>18.524999999999999</v>
      </c>
      <c r="G100" s="28"/>
      <c r="H100" s="28">
        <v>18.524999999999999</v>
      </c>
      <c r="I100" s="6"/>
    </row>
    <row r="101" spans="1:9" ht="45">
      <c r="A101" s="5"/>
      <c r="B101" s="24"/>
      <c r="C101" s="25" t="s">
        <v>58</v>
      </c>
      <c r="D101" s="30" t="s">
        <v>59</v>
      </c>
      <c r="E101" s="25" t="s">
        <v>57</v>
      </c>
      <c r="F101" s="26">
        <v>11.115</v>
      </c>
      <c r="G101" s="26"/>
      <c r="H101" s="26">
        <v>11.115</v>
      </c>
      <c r="I101" s="6"/>
    </row>
    <row r="102" spans="1:9" ht="45">
      <c r="A102" s="5"/>
      <c r="B102" s="24"/>
      <c r="C102" s="27" t="s">
        <v>60</v>
      </c>
      <c r="D102" s="37" t="s">
        <v>61</v>
      </c>
      <c r="E102" s="27" t="s">
        <v>57</v>
      </c>
      <c r="F102" s="28">
        <v>1.7599999999999998</v>
      </c>
      <c r="G102" s="28"/>
      <c r="H102" s="28">
        <v>1.7599999999999998</v>
      </c>
      <c r="I102" s="6"/>
    </row>
    <row r="103" spans="1:9">
      <c r="A103" s="3"/>
      <c r="B103" s="8"/>
      <c r="C103" s="9"/>
      <c r="D103" s="9"/>
      <c r="E103" s="9"/>
      <c r="F103" s="10"/>
      <c r="G103" s="10"/>
      <c r="H103" s="10"/>
      <c r="I103" s="6"/>
    </row>
    <row r="104" spans="1:9">
      <c r="A104" s="3"/>
      <c r="B104" s="8"/>
      <c r="C104" s="9"/>
      <c r="D104" s="11"/>
      <c r="E104" s="9"/>
      <c r="F104" s="10"/>
      <c r="G104" s="10"/>
      <c r="H104" s="10"/>
      <c r="I104" s="6"/>
    </row>
    <row r="105" spans="1:9" ht="18">
      <c r="A105" s="3"/>
      <c r="B105" s="54" t="s">
        <v>62</v>
      </c>
      <c r="C105" s="55" t="s">
        <v>63</v>
      </c>
      <c r="D105" s="56"/>
      <c r="E105" s="56"/>
      <c r="F105" s="57"/>
      <c r="G105" s="57"/>
      <c r="H105" s="57"/>
      <c r="I105" s="6"/>
    </row>
    <row r="106" spans="1:9">
      <c r="A106" s="3"/>
      <c r="B106" s="120"/>
      <c r="C106" s="121"/>
      <c r="D106" s="121"/>
      <c r="E106" s="121"/>
      <c r="F106" s="121"/>
      <c r="G106" s="38"/>
      <c r="H106" s="38"/>
      <c r="I106" s="6"/>
    </row>
    <row r="107" spans="1:9">
      <c r="A107" s="3"/>
      <c r="B107" s="29"/>
      <c r="C107" s="31"/>
      <c r="D107" s="31"/>
      <c r="E107" s="31"/>
      <c r="F107" s="60"/>
      <c r="G107" s="119"/>
      <c r="H107" s="119"/>
      <c r="I107" s="6"/>
    </row>
    <row r="108" spans="1:9" ht="15.75">
      <c r="A108" s="3"/>
      <c r="B108" s="21"/>
      <c r="C108" s="22" t="s">
        <v>12</v>
      </c>
      <c r="D108" s="22" t="s">
        <v>13</v>
      </c>
      <c r="E108" s="22" t="s">
        <v>14</v>
      </c>
      <c r="F108" s="23" t="s">
        <v>15</v>
      </c>
      <c r="G108" s="23" t="s">
        <v>16</v>
      </c>
      <c r="H108" s="23" t="s">
        <v>17</v>
      </c>
      <c r="I108" s="6"/>
    </row>
    <row r="109" spans="1:9">
      <c r="A109" s="5"/>
      <c r="B109" s="24"/>
      <c r="C109" s="25" t="s">
        <v>18</v>
      </c>
      <c r="D109" s="25" t="s">
        <v>19</v>
      </c>
      <c r="E109" s="25" t="s">
        <v>20</v>
      </c>
      <c r="F109" s="26">
        <v>32.808</v>
      </c>
      <c r="G109" s="26">
        <v>0</v>
      </c>
      <c r="H109" s="26">
        <v>32.808</v>
      </c>
      <c r="I109" s="6"/>
    </row>
    <row r="110" spans="1:9">
      <c r="A110" s="5"/>
      <c r="B110" s="24"/>
      <c r="C110" s="27" t="s">
        <v>32</v>
      </c>
      <c r="D110" s="27" t="s">
        <v>54</v>
      </c>
      <c r="E110" s="27" t="s">
        <v>23</v>
      </c>
      <c r="F110" s="28">
        <v>3.5679999999999996</v>
      </c>
      <c r="G110" s="28"/>
      <c r="H110" s="28">
        <v>3.5679999999999996</v>
      </c>
      <c r="I110" s="6"/>
    </row>
    <row r="111" spans="1:9">
      <c r="A111" s="5"/>
      <c r="B111" s="24"/>
      <c r="C111" s="25" t="s">
        <v>39</v>
      </c>
      <c r="D111" s="25" t="s">
        <v>40</v>
      </c>
      <c r="E111" s="25" t="s">
        <v>23</v>
      </c>
      <c r="F111" s="26">
        <v>1.7570000000000001</v>
      </c>
      <c r="G111" s="26"/>
      <c r="H111" s="26">
        <v>1.7570000000000001</v>
      </c>
      <c r="I111" s="6"/>
    </row>
    <row r="112" spans="1:9" ht="45">
      <c r="A112" s="5"/>
      <c r="B112" s="24"/>
      <c r="C112" s="27" t="s">
        <v>55</v>
      </c>
      <c r="D112" s="37" t="s">
        <v>56</v>
      </c>
      <c r="E112" s="27" t="s">
        <v>57</v>
      </c>
      <c r="F112" s="28">
        <v>18.524999999999999</v>
      </c>
      <c r="G112" s="28"/>
      <c r="H112" s="28">
        <v>18.524999999999999</v>
      </c>
      <c r="I112" s="6"/>
    </row>
    <row r="113" spans="1:9" ht="45">
      <c r="A113" s="5"/>
      <c r="B113" s="24"/>
      <c r="C113" s="25" t="s">
        <v>58</v>
      </c>
      <c r="D113" s="30" t="s">
        <v>59</v>
      </c>
      <c r="E113" s="25" t="s">
        <v>57</v>
      </c>
      <c r="F113" s="26">
        <v>11.115</v>
      </c>
      <c r="G113" s="26"/>
      <c r="H113" s="26">
        <v>11.115</v>
      </c>
      <c r="I113" s="6"/>
    </row>
    <row r="114" spans="1:9" ht="45">
      <c r="A114" s="5"/>
      <c r="B114" s="24"/>
      <c r="C114" s="27" t="s">
        <v>60</v>
      </c>
      <c r="D114" s="37" t="s">
        <v>61</v>
      </c>
      <c r="E114" s="27" t="s">
        <v>57</v>
      </c>
      <c r="F114" s="28">
        <v>1.7599999999999998</v>
      </c>
      <c r="G114" s="28"/>
      <c r="H114" s="28">
        <v>1.7599999999999998</v>
      </c>
      <c r="I114" s="6"/>
    </row>
    <row r="115" spans="1:9">
      <c r="A115" s="3"/>
      <c r="B115" s="8"/>
      <c r="C115" s="9"/>
      <c r="D115" s="9"/>
      <c r="E115" s="9"/>
      <c r="F115" s="10"/>
      <c r="G115" s="10"/>
      <c r="H115" s="10"/>
      <c r="I115" s="6"/>
    </row>
    <row r="116" spans="1:9">
      <c r="A116" s="3"/>
      <c r="B116" s="8"/>
      <c r="C116" s="9"/>
      <c r="D116" s="9"/>
      <c r="E116" s="9"/>
      <c r="F116" s="10"/>
      <c r="G116" s="10"/>
      <c r="H116" s="10"/>
      <c r="I116" s="6"/>
    </row>
    <row r="117" spans="1:9" ht="18">
      <c r="A117" s="3"/>
      <c r="B117" s="54" t="s">
        <v>64</v>
      </c>
      <c r="C117" s="55" t="s">
        <v>65</v>
      </c>
      <c r="D117" s="56"/>
      <c r="E117" s="56"/>
      <c r="F117" s="57"/>
      <c r="G117" s="57"/>
      <c r="H117" s="57"/>
      <c r="I117" s="6"/>
    </row>
    <row r="118" spans="1:9" s="6" customFormat="1" ht="18.75" customHeight="1">
      <c r="A118" s="5"/>
      <c r="B118" s="120" t="s">
        <v>11</v>
      </c>
      <c r="C118" s="120"/>
      <c r="D118" s="120"/>
      <c r="E118" s="120"/>
      <c r="F118" s="120"/>
      <c r="G118" s="21"/>
      <c r="H118" s="21"/>
    </row>
    <row r="119" spans="1:9" s="6" customFormat="1" ht="18.75" customHeight="1">
      <c r="A119" s="5"/>
      <c r="B119" s="29"/>
      <c r="C119" s="29"/>
      <c r="D119" s="29"/>
      <c r="E119" s="29"/>
      <c r="F119" s="60"/>
      <c r="G119" s="119"/>
      <c r="H119" s="119"/>
    </row>
    <row r="120" spans="1:9" ht="18.75" customHeight="1">
      <c r="A120" s="3"/>
      <c r="B120" s="21"/>
      <c r="C120" s="22" t="s">
        <v>12</v>
      </c>
      <c r="D120" s="22" t="s">
        <v>13</v>
      </c>
      <c r="E120" s="22" t="s">
        <v>14</v>
      </c>
      <c r="F120" s="23" t="s">
        <v>15</v>
      </c>
      <c r="G120" s="23" t="s">
        <v>16</v>
      </c>
      <c r="H120" s="23" t="s">
        <v>17</v>
      </c>
      <c r="I120" s="6"/>
    </row>
    <row r="121" spans="1:9" s="6" customFormat="1" ht="18.75" customHeight="1">
      <c r="A121" s="5"/>
      <c r="B121" s="21"/>
      <c r="C121" s="25" t="s">
        <v>18</v>
      </c>
      <c r="D121" s="25" t="s">
        <v>19</v>
      </c>
      <c r="E121" s="25" t="s">
        <v>20</v>
      </c>
      <c r="F121" s="26">
        <v>32.808</v>
      </c>
      <c r="G121" s="26">
        <v>15.5</v>
      </c>
      <c r="H121" s="26">
        <v>48.308</v>
      </c>
    </row>
    <row r="122" spans="1:9" s="6" customFormat="1" ht="18.75" customHeight="1">
      <c r="A122" s="5"/>
      <c r="B122" s="21"/>
      <c r="C122" s="27" t="s">
        <v>21</v>
      </c>
      <c r="D122" s="27" t="s">
        <v>22</v>
      </c>
      <c r="E122" s="27" t="s">
        <v>23</v>
      </c>
      <c r="F122" s="28">
        <v>3.1029999999999998</v>
      </c>
      <c r="G122" s="28"/>
      <c r="H122" s="28">
        <v>3.1029999999999998</v>
      </c>
    </row>
    <row r="123" spans="1:9" s="6" customFormat="1" ht="45">
      <c r="A123" s="5"/>
      <c r="B123" s="21"/>
      <c r="C123" s="25" t="s">
        <v>66</v>
      </c>
      <c r="D123" s="30" t="s">
        <v>67</v>
      </c>
      <c r="E123" s="25" t="s">
        <v>57</v>
      </c>
      <c r="F123" s="26">
        <v>15.881</v>
      </c>
      <c r="G123" s="26"/>
      <c r="H123" s="26">
        <v>15.881</v>
      </c>
    </row>
    <row r="124" spans="1:9">
      <c r="A124" s="3"/>
      <c r="B124" s="8"/>
      <c r="C124" s="9"/>
      <c r="D124" s="9"/>
      <c r="E124" s="9"/>
      <c r="F124" s="10"/>
      <c r="G124" s="10"/>
      <c r="H124" s="10"/>
      <c r="I124" s="6"/>
    </row>
    <row r="125" spans="1:9">
      <c r="A125" s="3"/>
      <c r="B125" s="8"/>
      <c r="C125" s="9"/>
      <c r="D125" s="11"/>
      <c r="E125" s="9"/>
      <c r="F125" s="10"/>
      <c r="G125" s="10"/>
      <c r="H125" s="10"/>
      <c r="I125" s="6"/>
    </row>
    <row r="126" spans="1:9" ht="18">
      <c r="A126" s="3"/>
      <c r="B126" s="54" t="s">
        <v>68</v>
      </c>
      <c r="C126" s="55" t="s">
        <v>69</v>
      </c>
      <c r="D126" s="56"/>
      <c r="E126" s="56"/>
      <c r="F126" s="57"/>
      <c r="G126" s="57"/>
      <c r="H126" s="57"/>
      <c r="I126" s="6"/>
    </row>
    <row r="127" spans="1:9" s="6" customFormat="1" ht="18.75" customHeight="1">
      <c r="A127" s="5"/>
      <c r="B127" s="120" t="s">
        <v>11</v>
      </c>
      <c r="C127" s="120"/>
      <c r="D127" s="120"/>
      <c r="E127" s="120"/>
      <c r="F127" s="120"/>
      <c r="G127" s="21"/>
      <c r="H127" s="21"/>
    </row>
    <row r="128" spans="1:9" s="6" customFormat="1" ht="18.75" customHeight="1">
      <c r="A128" s="5"/>
      <c r="B128" s="29"/>
      <c r="C128" s="29"/>
      <c r="D128" s="29"/>
      <c r="E128" s="29"/>
      <c r="F128" s="60"/>
      <c r="G128" s="119"/>
      <c r="H128" s="119"/>
    </row>
    <row r="129" spans="1:9" ht="18.75" customHeight="1">
      <c r="A129" s="3"/>
      <c r="B129" s="21"/>
      <c r="C129" s="22" t="s">
        <v>12</v>
      </c>
      <c r="D129" s="22" t="s">
        <v>13</v>
      </c>
      <c r="E129" s="22" t="s">
        <v>14</v>
      </c>
      <c r="F129" s="23" t="s">
        <v>15</v>
      </c>
      <c r="G129" s="23" t="s">
        <v>16</v>
      </c>
      <c r="H129" s="23" t="s">
        <v>17</v>
      </c>
      <c r="I129" s="6"/>
    </row>
    <row r="130" spans="1:9" s="6" customFormat="1" ht="18.75" customHeight="1">
      <c r="A130" s="5"/>
      <c r="B130" s="21"/>
      <c r="C130" s="25" t="s">
        <v>18</v>
      </c>
      <c r="D130" s="25" t="s">
        <v>19</v>
      </c>
      <c r="E130" s="25" t="s">
        <v>20</v>
      </c>
      <c r="F130" s="26">
        <v>32.808</v>
      </c>
      <c r="G130" s="26">
        <v>0</v>
      </c>
      <c r="H130" s="26">
        <v>32.808</v>
      </c>
    </row>
    <row r="131" spans="1:9" s="6" customFormat="1" ht="18.75" customHeight="1">
      <c r="A131" s="5"/>
      <c r="B131" s="21"/>
      <c r="C131" s="27" t="s">
        <v>21</v>
      </c>
      <c r="D131" s="27" t="s">
        <v>22</v>
      </c>
      <c r="E131" s="27" t="s">
        <v>23</v>
      </c>
      <c r="F131" s="28">
        <v>3.1029999999999998</v>
      </c>
      <c r="G131" s="28"/>
      <c r="H131" s="28">
        <v>3.1029999999999998</v>
      </c>
    </row>
    <row r="132" spans="1:9" s="6" customFormat="1" ht="45">
      <c r="A132" s="5"/>
      <c r="B132" s="21"/>
      <c r="C132" s="25" t="s">
        <v>66</v>
      </c>
      <c r="D132" s="30" t="s">
        <v>67</v>
      </c>
      <c r="E132" s="25" t="s">
        <v>57</v>
      </c>
      <c r="F132" s="26">
        <v>15.881</v>
      </c>
      <c r="G132" s="26"/>
      <c r="H132" s="26">
        <v>15.881</v>
      </c>
    </row>
    <row r="133" spans="1:9">
      <c r="A133" s="3"/>
      <c r="B133" s="8"/>
      <c r="C133" s="9"/>
      <c r="D133" s="9"/>
      <c r="E133" s="9"/>
      <c r="F133" s="10"/>
      <c r="G133" s="10"/>
      <c r="H133" s="10"/>
      <c r="I133" s="6"/>
    </row>
    <row r="134" spans="1:9">
      <c r="A134" s="3"/>
      <c r="B134" s="8"/>
      <c r="C134" s="9"/>
      <c r="D134" s="11"/>
      <c r="E134" s="9"/>
      <c r="F134" s="10"/>
      <c r="G134" s="10"/>
      <c r="H134" s="10"/>
      <c r="I134" s="6"/>
    </row>
    <row r="135" spans="1:9" ht="18">
      <c r="A135" s="3"/>
      <c r="B135" s="54" t="s">
        <v>70</v>
      </c>
      <c r="C135" s="55" t="s">
        <v>71</v>
      </c>
      <c r="D135" s="56"/>
      <c r="E135" s="56"/>
      <c r="F135" s="57"/>
      <c r="G135" s="57"/>
      <c r="H135" s="57"/>
      <c r="I135" s="6"/>
    </row>
    <row r="136" spans="1:9" s="6" customFormat="1" ht="18.75" customHeight="1">
      <c r="A136" s="5"/>
      <c r="B136" s="120" t="s">
        <v>11</v>
      </c>
      <c r="C136" s="120"/>
      <c r="D136" s="120"/>
      <c r="E136" s="120"/>
      <c r="F136" s="120"/>
      <c r="G136" s="21"/>
      <c r="H136" s="21"/>
    </row>
    <row r="137" spans="1:9" s="6" customFormat="1" ht="18.75" customHeight="1">
      <c r="A137" s="5"/>
      <c r="B137" s="29"/>
      <c r="C137" s="29"/>
      <c r="D137" s="29"/>
      <c r="E137" s="29"/>
      <c r="F137" s="60"/>
      <c r="G137" s="119"/>
      <c r="H137" s="119"/>
    </row>
    <row r="138" spans="1:9" ht="18.75" customHeight="1">
      <c r="A138" s="3"/>
      <c r="B138" s="21"/>
      <c r="C138" s="22" t="s">
        <v>12</v>
      </c>
      <c r="D138" s="22" t="s">
        <v>13</v>
      </c>
      <c r="E138" s="22" t="s">
        <v>14</v>
      </c>
      <c r="F138" s="23" t="s">
        <v>15</v>
      </c>
      <c r="G138" s="23" t="s">
        <v>16</v>
      </c>
      <c r="H138" s="23" t="s">
        <v>17</v>
      </c>
      <c r="I138" s="6"/>
    </row>
    <row r="139" spans="1:9" s="6" customFormat="1" ht="18.75" customHeight="1">
      <c r="A139" s="5"/>
      <c r="B139" s="24"/>
      <c r="C139" s="25" t="s">
        <v>18</v>
      </c>
      <c r="D139" s="25" t="s">
        <v>19</v>
      </c>
      <c r="E139" s="25" t="s">
        <v>20</v>
      </c>
      <c r="F139" s="26">
        <v>116.199</v>
      </c>
      <c r="G139" s="26">
        <v>15.5</v>
      </c>
      <c r="H139" s="26">
        <v>131.69900000000001</v>
      </c>
    </row>
    <row r="140" spans="1:9" s="6" customFormat="1" ht="18.75" customHeight="1">
      <c r="A140" s="5"/>
      <c r="B140" s="24"/>
      <c r="C140" s="27" t="s">
        <v>46</v>
      </c>
      <c r="D140" s="27" t="s">
        <v>72</v>
      </c>
      <c r="E140" s="27" t="s">
        <v>23</v>
      </c>
      <c r="F140" s="28">
        <v>4.3</v>
      </c>
      <c r="G140" s="28"/>
      <c r="H140" s="28">
        <v>4.3</v>
      </c>
    </row>
    <row r="141" spans="1:9" s="6" customFormat="1" ht="18.75" customHeight="1">
      <c r="A141" s="5"/>
      <c r="B141" s="24"/>
      <c r="C141" s="25" t="s">
        <v>48</v>
      </c>
      <c r="D141" s="25" t="s">
        <v>73</v>
      </c>
      <c r="E141" s="25" t="s">
        <v>23</v>
      </c>
      <c r="F141" s="26">
        <v>7.7409999999999997</v>
      </c>
      <c r="G141" s="26"/>
      <c r="H141" s="26">
        <v>7.7409999999999997</v>
      </c>
    </row>
    <row r="142" spans="1:9">
      <c r="A142" s="3"/>
      <c r="B142" s="8"/>
      <c r="C142" s="9"/>
      <c r="D142" s="9"/>
      <c r="E142" s="9"/>
      <c r="F142" s="10"/>
      <c r="G142" s="10"/>
      <c r="H142" s="10"/>
      <c r="I142" s="6"/>
    </row>
    <row r="143" spans="1:9">
      <c r="A143" s="3"/>
      <c r="B143" s="8"/>
      <c r="C143" s="9"/>
      <c r="D143" s="9"/>
      <c r="E143" s="9"/>
      <c r="F143" s="10"/>
      <c r="G143" s="10"/>
      <c r="H143" s="10"/>
      <c r="I143" s="6"/>
    </row>
    <row r="144" spans="1:9" ht="18">
      <c r="A144" s="3"/>
      <c r="B144" s="54" t="s">
        <v>74</v>
      </c>
      <c r="C144" s="55" t="s">
        <v>75</v>
      </c>
      <c r="D144" s="56"/>
      <c r="E144" s="56"/>
      <c r="F144" s="57"/>
      <c r="G144" s="57"/>
      <c r="H144" s="57"/>
      <c r="I144" s="6"/>
    </row>
    <row r="145" spans="1:9" s="6" customFormat="1" ht="18.75" customHeight="1">
      <c r="A145" s="5"/>
      <c r="B145" s="120" t="s">
        <v>11</v>
      </c>
      <c r="C145" s="120"/>
      <c r="D145" s="120"/>
      <c r="E145" s="120"/>
      <c r="F145" s="120"/>
      <c r="G145" s="21"/>
      <c r="H145" s="21"/>
    </row>
    <row r="146" spans="1:9" s="6" customFormat="1" ht="18.75" customHeight="1">
      <c r="A146" s="5"/>
      <c r="B146" s="29"/>
      <c r="C146" s="29"/>
      <c r="D146" s="29"/>
      <c r="E146" s="29"/>
      <c r="F146" s="60"/>
      <c r="G146" s="119"/>
      <c r="H146" s="119"/>
    </row>
    <row r="147" spans="1:9" ht="18.75" customHeight="1">
      <c r="A147" s="3"/>
      <c r="B147" s="21"/>
      <c r="C147" s="22" t="s">
        <v>12</v>
      </c>
      <c r="D147" s="22" t="s">
        <v>13</v>
      </c>
      <c r="E147" s="22" t="s">
        <v>14</v>
      </c>
      <c r="F147" s="23" t="s">
        <v>15</v>
      </c>
      <c r="G147" s="23" t="s">
        <v>16</v>
      </c>
      <c r="H147" s="23" t="s">
        <v>17</v>
      </c>
      <c r="I147" s="6"/>
    </row>
    <row r="148" spans="1:9" s="6" customFormat="1" ht="18.75" customHeight="1">
      <c r="A148" s="5"/>
      <c r="B148" s="24"/>
      <c r="C148" s="25" t="s">
        <v>18</v>
      </c>
      <c r="D148" s="25" t="s">
        <v>19</v>
      </c>
      <c r="E148" s="25" t="s">
        <v>20</v>
      </c>
      <c r="F148" s="26">
        <v>116.199</v>
      </c>
      <c r="G148" s="26">
        <v>0</v>
      </c>
      <c r="H148" s="26">
        <v>116.199</v>
      </c>
    </row>
    <row r="149" spans="1:9" s="6" customFormat="1" ht="18.75" customHeight="1">
      <c r="A149" s="5"/>
      <c r="B149" s="24"/>
      <c r="C149" s="27" t="s">
        <v>46</v>
      </c>
      <c r="D149" s="27" t="s">
        <v>72</v>
      </c>
      <c r="E149" s="27" t="s">
        <v>23</v>
      </c>
      <c r="F149" s="28">
        <v>4.3</v>
      </c>
      <c r="G149" s="28"/>
      <c r="H149" s="28">
        <v>4.3</v>
      </c>
    </row>
    <row r="150" spans="1:9" s="6" customFormat="1" ht="18.75" customHeight="1">
      <c r="A150" s="5"/>
      <c r="B150" s="24"/>
      <c r="C150" s="25" t="s">
        <v>48</v>
      </c>
      <c r="D150" s="25" t="s">
        <v>73</v>
      </c>
      <c r="E150" s="25" t="s">
        <v>23</v>
      </c>
      <c r="F150" s="26">
        <v>7.7409999999999997</v>
      </c>
      <c r="G150" s="26"/>
      <c r="H150" s="26">
        <v>7.7409999999999997</v>
      </c>
    </row>
    <row r="151" spans="1:9">
      <c r="A151" s="3"/>
      <c r="B151" s="8"/>
      <c r="C151" s="9"/>
      <c r="D151" s="9"/>
      <c r="E151" s="9"/>
      <c r="F151" s="10"/>
      <c r="G151" s="10"/>
      <c r="H151" s="10"/>
      <c r="I151" s="6"/>
    </row>
    <row r="152" spans="1:9">
      <c r="A152" s="3"/>
      <c r="B152" s="8"/>
      <c r="C152" s="9"/>
      <c r="D152" s="9"/>
      <c r="E152" s="9"/>
      <c r="F152" s="10"/>
      <c r="G152" s="10"/>
      <c r="H152" s="10"/>
      <c r="I152" s="6"/>
    </row>
    <row r="153" spans="1:9" ht="18">
      <c r="A153" s="3"/>
      <c r="B153" s="54" t="s">
        <v>76</v>
      </c>
      <c r="C153" s="55" t="s">
        <v>77</v>
      </c>
      <c r="D153" s="56"/>
      <c r="E153" s="56"/>
      <c r="F153" s="57"/>
      <c r="G153" s="57"/>
      <c r="H153" s="57"/>
      <c r="I153" s="6"/>
    </row>
    <row r="154" spans="1:9" ht="18.75" customHeight="1">
      <c r="A154" s="3"/>
      <c r="B154" s="120" t="s">
        <v>78</v>
      </c>
      <c r="C154" s="121"/>
      <c r="D154" s="121"/>
      <c r="E154" s="121"/>
      <c r="F154" s="121"/>
      <c r="G154" s="38"/>
      <c r="H154" s="38"/>
      <c r="I154" s="6"/>
    </row>
    <row r="155" spans="1:9" ht="18.75" customHeight="1">
      <c r="A155" s="3"/>
      <c r="B155" s="29"/>
      <c r="C155" s="31"/>
      <c r="D155" s="31"/>
      <c r="E155" s="31"/>
      <c r="F155" s="60"/>
      <c r="G155" s="119"/>
      <c r="H155" s="119"/>
      <c r="I155" s="6"/>
    </row>
    <row r="156" spans="1:9" ht="18.75" customHeight="1">
      <c r="A156" s="3"/>
      <c r="B156" s="21"/>
      <c r="C156" s="22" t="s">
        <v>12</v>
      </c>
      <c r="D156" s="22" t="s">
        <v>13</v>
      </c>
      <c r="E156" s="22" t="s">
        <v>14</v>
      </c>
      <c r="F156" s="23" t="s">
        <v>15</v>
      </c>
      <c r="G156" s="23" t="s">
        <v>16</v>
      </c>
      <c r="H156" s="23" t="s">
        <v>17</v>
      </c>
      <c r="I156" s="6"/>
    </row>
    <row r="157" spans="1:9" s="6" customFormat="1" ht="18.75" customHeight="1">
      <c r="A157" s="5"/>
      <c r="B157" s="24"/>
      <c r="C157" s="25" t="s">
        <v>79</v>
      </c>
      <c r="D157" s="25" t="s">
        <v>80</v>
      </c>
      <c r="E157" s="25" t="s">
        <v>23</v>
      </c>
      <c r="F157" s="26">
        <v>2.25</v>
      </c>
      <c r="G157" s="26"/>
      <c r="H157" s="26">
        <v>2.25</v>
      </c>
    </row>
    <row r="158" spans="1:9">
      <c r="A158" s="3"/>
      <c r="B158" s="8"/>
      <c r="C158" s="9"/>
      <c r="D158" s="9"/>
      <c r="E158" s="9"/>
      <c r="F158" s="10"/>
      <c r="G158" s="10"/>
      <c r="H158" s="10"/>
      <c r="I158" s="6"/>
    </row>
    <row r="159" spans="1:9">
      <c r="A159" s="3"/>
      <c r="B159" s="8"/>
      <c r="C159" s="9"/>
      <c r="D159" s="9"/>
      <c r="E159" s="9"/>
      <c r="F159" s="10"/>
      <c r="G159" s="10"/>
      <c r="H159" s="10"/>
      <c r="I159" s="6"/>
    </row>
    <row r="160" spans="1:9" ht="18">
      <c r="A160" s="3"/>
      <c r="B160" s="54" t="s">
        <v>81</v>
      </c>
      <c r="C160" s="55" t="s">
        <v>82</v>
      </c>
      <c r="D160" s="56"/>
      <c r="E160" s="56"/>
      <c r="F160" s="57"/>
      <c r="G160" s="57"/>
      <c r="H160" s="57"/>
      <c r="I160" s="6"/>
    </row>
    <row r="161" spans="1:9" ht="18.75" customHeight="1">
      <c r="A161" s="3"/>
      <c r="B161" s="120" t="s">
        <v>78</v>
      </c>
      <c r="C161" s="121"/>
      <c r="D161" s="121"/>
      <c r="E161" s="121"/>
      <c r="F161" s="121"/>
      <c r="G161" s="38"/>
      <c r="H161" s="38"/>
      <c r="I161" s="6"/>
    </row>
    <row r="162" spans="1:9" ht="18.75" customHeight="1">
      <c r="A162" s="3"/>
      <c r="B162" s="29"/>
      <c r="C162" s="31"/>
      <c r="D162" s="31"/>
      <c r="E162" s="31"/>
      <c r="F162" s="60"/>
      <c r="G162" s="119"/>
      <c r="H162" s="119"/>
      <c r="I162" s="6"/>
    </row>
    <row r="163" spans="1:9" ht="18.75" customHeight="1">
      <c r="A163" s="3"/>
      <c r="B163" s="21"/>
      <c r="C163" s="22" t="s">
        <v>12</v>
      </c>
      <c r="D163" s="22" t="s">
        <v>13</v>
      </c>
      <c r="E163" s="22" t="s">
        <v>14</v>
      </c>
      <c r="F163" s="23" t="s">
        <v>15</v>
      </c>
      <c r="G163" s="23" t="s">
        <v>16</v>
      </c>
      <c r="H163" s="23" t="s">
        <v>17</v>
      </c>
      <c r="I163" s="6"/>
    </row>
    <row r="164" spans="1:9" s="6" customFormat="1" ht="18.75" customHeight="1">
      <c r="A164" s="5"/>
      <c r="B164" s="24"/>
      <c r="C164" s="25" t="s">
        <v>79</v>
      </c>
      <c r="D164" s="25" t="s">
        <v>83</v>
      </c>
      <c r="E164" s="25" t="s">
        <v>23</v>
      </c>
      <c r="F164" s="26">
        <v>2.8850000000000002</v>
      </c>
      <c r="G164" s="26"/>
      <c r="H164" s="26">
        <v>2.8850000000000002</v>
      </c>
    </row>
    <row r="165" spans="1:9">
      <c r="A165" s="3"/>
      <c r="B165" s="8"/>
      <c r="C165" s="9"/>
      <c r="D165" s="9"/>
      <c r="E165" s="9"/>
      <c r="F165" s="10"/>
      <c r="G165" s="10"/>
      <c r="H165" s="10"/>
      <c r="I165" s="6"/>
    </row>
    <row r="166" spans="1:9">
      <c r="A166" s="3"/>
      <c r="B166" s="18"/>
      <c r="C166" s="1"/>
      <c r="D166" s="1"/>
      <c r="E166" s="1"/>
      <c r="F166" s="32"/>
      <c r="G166" s="32"/>
      <c r="H166" s="32"/>
      <c r="I166" s="6"/>
    </row>
    <row r="167" spans="1:9" ht="20.25">
      <c r="A167" s="3"/>
      <c r="B167" s="15" t="s">
        <v>84</v>
      </c>
      <c r="C167" s="16"/>
      <c r="D167" s="16"/>
      <c r="E167" s="16"/>
      <c r="F167" s="17"/>
      <c r="G167" s="17"/>
      <c r="H167" s="17"/>
      <c r="I167" s="6"/>
    </row>
    <row r="168" spans="1:9">
      <c r="A168" s="3"/>
      <c r="B168" s="18"/>
      <c r="C168" s="1"/>
      <c r="D168" s="1"/>
      <c r="E168" s="1"/>
      <c r="F168" s="32"/>
      <c r="G168" s="32"/>
      <c r="H168" s="32"/>
      <c r="I168" s="6"/>
    </row>
    <row r="169" spans="1:9" ht="15.75">
      <c r="A169" s="3"/>
      <c r="B169" s="33"/>
      <c r="C169" s="34"/>
      <c r="D169" s="34"/>
      <c r="E169" s="34"/>
      <c r="F169" s="35"/>
      <c r="G169" s="35"/>
      <c r="H169" s="35"/>
      <c r="I169" s="6"/>
    </row>
    <row r="170" spans="1:9" ht="18">
      <c r="A170" s="3"/>
      <c r="B170" s="54" t="s">
        <v>85</v>
      </c>
      <c r="C170" s="55" t="s">
        <v>86</v>
      </c>
      <c r="D170" s="56"/>
      <c r="E170" s="56"/>
      <c r="F170" s="57"/>
      <c r="G170" s="57"/>
      <c r="H170" s="57"/>
      <c r="I170" s="6"/>
    </row>
    <row r="171" spans="1:9" s="6" customFormat="1" ht="18.75" customHeight="1">
      <c r="A171" s="5"/>
      <c r="B171" s="120" t="s">
        <v>11</v>
      </c>
      <c r="C171" s="120"/>
      <c r="D171" s="120"/>
      <c r="E171" s="120"/>
      <c r="F171" s="120"/>
      <c r="G171" s="21"/>
      <c r="H171" s="21"/>
    </row>
    <row r="172" spans="1:9" s="6" customFormat="1" ht="18.75" customHeight="1">
      <c r="A172" s="5"/>
      <c r="B172" s="29"/>
      <c r="C172" s="29"/>
      <c r="D172" s="29"/>
      <c r="E172" s="29"/>
      <c r="F172" s="60"/>
      <c r="G172" s="119"/>
      <c r="H172" s="119"/>
    </row>
    <row r="173" spans="1:9" ht="18.75" customHeight="1">
      <c r="A173" s="3"/>
      <c r="B173" s="21"/>
      <c r="C173" s="22" t="s">
        <v>12</v>
      </c>
      <c r="D173" s="22" t="s">
        <v>13</v>
      </c>
      <c r="E173" s="22" t="s">
        <v>14</v>
      </c>
      <c r="F173" s="23" t="s">
        <v>15</v>
      </c>
      <c r="G173" s="23" t="s">
        <v>16</v>
      </c>
      <c r="H173" s="23" t="s">
        <v>17</v>
      </c>
      <c r="I173" s="6"/>
    </row>
    <row r="174" spans="1:9" s="6" customFormat="1" ht="18.75" customHeight="1">
      <c r="A174" s="5"/>
      <c r="B174" s="24"/>
      <c r="C174" s="25" t="s">
        <v>18</v>
      </c>
      <c r="D174" s="25" t="s">
        <v>19</v>
      </c>
      <c r="E174" s="25" t="s">
        <v>20</v>
      </c>
      <c r="F174" s="26">
        <v>61.176000000000002</v>
      </c>
      <c r="G174" s="26">
        <v>15.5</v>
      </c>
      <c r="H174" s="26">
        <v>76.676000000000002</v>
      </c>
    </row>
    <row r="175" spans="1:9" s="6" customFormat="1" ht="18.75" customHeight="1">
      <c r="A175" s="5"/>
      <c r="B175" s="24"/>
      <c r="C175" s="27" t="s">
        <v>46</v>
      </c>
      <c r="D175" s="27" t="s">
        <v>87</v>
      </c>
      <c r="E175" s="27" t="s">
        <v>23</v>
      </c>
      <c r="F175" s="28">
        <v>11.893999999999998</v>
      </c>
      <c r="G175" s="28"/>
      <c r="H175" s="28">
        <v>11.893999999999998</v>
      </c>
    </row>
    <row r="176" spans="1:9" s="6" customFormat="1" ht="18.75" customHeight="1">
      <c r="A176" s="5"/>
      <c r="B176" s="24"/>
      <c r="C176" s="25" t="s">
        <v>48</v>
      </c>
      <c r="D176" s="25" t="s">
        <v>88</v>
      </c>
      <c r="E176" s="25" t="s">
        <v>23</v>
      </c>
      <c r="F176" s="26">
        <v>14.546000000000003</v>
      </c>
      <c r="G176" s="26"/>
      <c r="H176" s="26">
        <v>14.546000000000003</v>
      </c>
    </row>
    <row r="177" spans="1:9">
      <c r="A177" s="3"/>
      <c r="B177" s="8"/>
      <c r="C177" s="9"/>
      <c r="D177" s="9"/>
      <c r="E177" s="9"/>
      <c r="F177" s="10"/>
      <c r="G177" s="10"/>
      <c r="H177" s="10"/>
      <c r="I177" s="6"/>
    </row>
    <row r="178" spans="1:9">
      <c r="A178" s="3"/>
      <c r="B178" s="8"/>
      <c r="C178" s="9"/>
      <c r="D178" s="9"/>
      <c r="E178" s="9"/>
      <c r="F178" s="10"/>
      <c r="G178" s="10"/>
      <c r="H178" s="10"/>
      <c r="I178" s="6"/>
    </row>
    <row r="179" spans="1:9" ht="18">
      <c r="A179" s="3"/>
      <c r="B179" s="54" t="s">
        <v>89</v>
      </c>
      <c r="C179" s="55" t="s">
        <v>90</v>
      </c>
      <c r="D179" s="56"/>
      <c r="E179" s="56"/>
      <c r="F179" s="57"/>
      <c r="G179" s="57"/>
      <c r="H179" s="57"/>
      <c r="I179" s="6"/>
    </row>
    <row r="180" spans="1:9" s="6" customFormat="1" ht="18.75" customHeight="1">
      <c r="A180" s="5"/>
      <c r="B180" s="120" t="s">
        <v>11</v>
      </c>
      <c r="C180" s="120"/>
      <c r="D180" s="120"/>
      <c r="E180" s="120"/>
      <c r="F180" s="120"/>
      <c r="G180" s="21"/>
      <c r="H180" s="21"/>
    </row>
    <row r="181" spans="1:9" s="6" customFormat="1" ht="18.75" customHeight="1">
      <c r="A181" s="5"/>
      <c r="B181" s="29"/>
      <c r="C181" s="29"/>
      <c r="D181" s="29"/>
      <c r="E181" s="29"/>
      <c r="F181" s="60"/>
      <c r="G181" s="119"/>
      <c r="H181" s="119"/>
    </row>
    <row r="182" spans="1:9" ht="18.75" customHeight="1">
      <c r="A182" s="3"/>
      <c r="B182" s="21"/>
      <c r="C182" s="22" t="s">
        <v>12</v>
      </c>
      <c r="D182" s="22" t="s">
        <v>13</v>
      </c>
      <c r="E182" s="22" t="s">
        <v>14</v>
      </c>
      <c r="F182" s="23" t="s">
        <v>15</v>
      </c>
      <c r="G182" s="23" t="s">
        <v>16</v>
      </c>
      <c r="H182" s="23" t="s">
        <v>17</v>
      </c>
      <c r="I182" s="6"/>
    </row>
    <row r="183" spans="1:9" s="6" customFormat="1" ht="18.75" customHeight="1">
      <c r="A183" s="5"/>
      <c r="B183" s="24"/>
      <c r="C183" s="25" t="s">
        <v>18</v>
      </c>
      <c r="D183" s="25" t="s">
        <v>19</v>
      </c>
      <c r="E183" s="25" t="s">
        <v>20</v>
      </c>
      <c r="F183" s="26">
        <v>61.176000000000002</v>
      </c>
      <c r="G183" s="26">
        <v>0</v>
      </c>
      <c r="H183" s="26">
        <v>61.176000000000002</v>
      </c>
    </row>
    <row r="184" spans="1:9" s="6" customFormat="1" ht="18.75" customHeight="1">
      <c r="A184" s="5"/>
      <c r="B184" s="24"/>
      <c r="C184" s="27" t="s">
        <v>46</v>
      </c>
      <c r="D184" s="27" t="s">
        <v>87</v>
      </c>
      <c r="E184" s="27" t="s">
        <v>23</v>
      </c>
      <c r="F184" s="28">
        <v>11.893999999999998</v>
      </c>
      <c r="G184" s="28"/>
      <c r="H184" s="28">
        <v>11.893999999999998</v>
      </c>
    </row>
    <row r="185" spans="1:9" s="6" customFormat="1" ht="18.75" customHeight="1">
      <c r="A185" s="5"/>
      <c r="B185" s="24"/>
      <c r="C185" s="25" t="s">
        <v>48</v>
      </c>
      <c r="D185" s="25" t="s">
        <v>88</v>
      </c>
      <c r="E185" s="25" t="s">
        <v>23</v>
      </c>
      <c r="F185" s="26">
        <v>14.546000000000003</v>
      </c>
      <c r="G185" s="26"/>
      <c r="H185" s="26">
        <v>14.546000000000003</v>
      </c>
    </row>
    <row r="186" spans="1:9">
      <c r="A186" s="3"/>
      <c r="B186" s="8"/>
      <c r="C186" s="9"/>
      <c r="D186" s="9"/>
      <c r="E186" s="9"/>
      <c r="F186" s="10"/>
      <c r="G186" s="10"/>
      <c r="H186" s="10"/>
      <c r="I186" s="6"/>
    </row>
    <row r="187" spans="1:9">
      <c r="A187" s="3"/>
      <c r="B187" s="8"/>
      <c r="C187" s="9"/>
      <c r="D187" s="9"/>
      <c r="E187" s="9"/>
      <c r="F187" s="10"/>
      <c r="G187" s="10"/>
      <c r="H187" s="10"/>
      <c r="I187" s="6"/>
    </row>
    <row r="188" spans="1:9" ht="18">
      <c r="A188" s="3"/>
      <c r="B188" s="54" t="s">
        <v>91</v>
      </c>
      <c r="C188" s="55" t="s">
        <v>92</v>
      </c>
      <c r="D188" s="56"/>
      <c r="E188" s="56"/>
      <c r="F188" s="57"/>
      <c r="G188" s="57"/>
      <c r="H188" s="57"/>
      <c r="I188" s="6"/>
    </row>
    <row r="189" spans="1:9" s="6" customFormat="1" ht="18.75" customHeight="1">
      <c r="A189" s="5"/>
      <c r="B189" s="29"/>
      <c r="C189" s="29"/>
      <c r="D189" s="29"/>
      <c r="E189" s="29"/>
      <c r="F189" s="39"/>
      <c r="G189" s="39"/>
      <c r="H189" s="39"/>
    </row>
    <row r="190" spans="1:9" s="6" customFormat="1" ht="18.75" customHeight="1">
      <c r="A190" s="5"/>
      <c r="B190" s="29"/>
      <c r="C190" s="29"/>
      <c r="D190" s="29"/>
      <c r="E190" s="29"/>
      <c r="F190" s="60"/>
      <c r="G190" s="119"/>
      <c r="H190" s="119"/>
    </row>
    <row r="191" spans="1:9" ht="18.75" customHeight="1">
      <c r="A191" s="3"/>
      <c r="B191" s="21"/>
      <c r="C191" s="22" t="s">
        <v>12</v>
      </c>
      <c r="D191" s="22" t="s">
        <v>13</v>
      </c>
      <c r="E191" s="22" t="s">
        <v>14</v>
      </c>
      <c r="F191" s="23" t="s">
        <v>15</v>
      </c>
      <c r="G191" s="23" t="s">
        <v>16</v>
      </c>
      <c r="H191" s="23" t="s">
        <v>17</v>
      </c>
      <c r="I191" s="6"/>
    </row>
    <row r="192" spans="1:9" s="6" customFormat="1" ht="18.75" customHeight="1">
      <c r="A192" s="5"/>
      <c r="B192" s="24"/>
      <c r="C192" s="25" t="s">
        <v>18</v>
      </c>
      <c r="D192" s="25" t="s">
        <v>19</v>
      </c>
      <c r="E192" s="25" t="s">
        <v>20</v>
      </c>
      <c r="F192" s="26">
        <v>61.176000000000002</v>
      </c>
      <c r="G192" s="26">
        <v>15.5</v>
      </c>
      <c r="H192" s="26">
        <v>76.676000000000002</v>
      </c>
    </row>
    <row r="193" spans="1:9" s="6" customFormat="1" ht="18.75" customHeight="1">
      <c r="A193" s="5"/>
      <c r="B193" s="24"/>
      <c r="C193" s="27" t="s">
        <v>28</v>
      </c>
      <c r="D193" s="37" t="s">
        <v>93</v>
      </c>
      <c r="E193" s="27" t="s">
        <v>23</v>
      </c>
      <c r="F193" s="28">
        <v>17.517999999999997</v>
      </c>
      <c r="G193" s="28"/>
      <c r="H193" s="28">
        <v>17.517999999999997</v>
      </c>
    </row>
    <row r="194" spans="1:9" s="6" customFormat="1" ht="18.75" customHeight="1">
      <c r="A194" s="5"/>
      <c r="B194" s="24"/>
      <c r="C194" s="25" t="s">
        <v>30</v>
      </c>
      <c r="D194" s="25" t="s">
        <v>94</v>
      </c>
      <c r="E194" s="25" t="s">
        <v>23</v>
      </c>
      <c r="F194" s="26">
        <v>10.989999999999998</v>
      </c>
      <c r="G194" s="26"/>
      <c r="H194" s="26">
        <v>10.989999999999998</v>
      </c>
    </row>
    <row r="195" spans="1:9" s="6" customFormat="1" ht="18.75" customHeight="1">
      <c r="A195" s="5"/>
      <c r="B195" s="24"/>
      <c r="C195" s="27" t="s">
        <v>32</v>
      </c>
      <c r="D195" s="27" t="s">
        <v>95</v>
      </c>
      <c r="E195" s="27" t="s">
        <v>23</v>
      </c>
      <c r="F195" s="28">
        <v>5.1099999999999994</v>
      </c>
      <c r="G195" s="28"/>
      <c r="H195" s="28">
        <v>5.1099999999999994</v>
      </c>
    </row>
    <row r="196" spans="1:9">
      <c r="A196" s="3"/>
      <c r="B196" s="8"/>
      <c r="C196" s="9"/>
      <c r="D196" s="9"/>
      <c r="E196" s="9"/>
      <c r="F196" s="10"/>
      <c r="G196" s="10"/>
      <c r="H196" s="10"/>
      <c r="I196" s="6"/>
    </row>
    <row r="197" spans="1:9">
      <c r="A197" s="3"/>
      <c r="B197" s="8"/>
      <c r="C197" s="9"/>
      <c r="D197" s="9"/>
      <c r="E197" s="9"/>
      <c r="F197" s="10"/>
      <c r="G197" s="10"/>
      <c r="H197" s="10"/>
      <c r="I197" s="6"/>
    </row>
    <row r="198" spans="1:9" ht="18">
      <c r="A198" s="3"/>
      <c r="B198" s="54" t="s">
        <v>96</v>
      </c>
      <c r="C198" s="55" t="s">
        <v>97</v>
      </c>
      <c r="D198" s="56"/>
      <c r="E198" s="56"/>
      <c r="F198" s="57"/>
      <c r="G198" s="57"/>
      <c r="H198" s="57"/>
      <c r="I198" s="6"/>
    </row>
    <row r="199" spans="1:9" s="6" customFormat="1" ht="18.75" customHeight="1">
      <c r="A199" s="5"/>
      <c r="B199" s="29"/>
      <c r="C199" s="29"/>
      <c r="D199" s="29"/>
      <c r="E199" s="29"/>
      <c r="F199" s="39"/>
      <c r="G199" s="39"/>
      <c r="H199" s="39"/>
    </row>
    <row r="200" spans="1:9" s="6" customFormat="1" ht="18.75" customHeight="1">
      <c r="A200" s="5"/>
      <c r="B200" s="29"/>
      <c r="C200" s="29"/>
      <c r="D200" s="29"/>
      <c r="E200" s="29"/>
      <c r="F200" s="60"/>
      <c r="G200" s="119"/>
      <c r="H200" s="119"/>
    </row>
    <row r="201" spans="1:9" ht="18.75" customHeight="1">
      <c r="A201" s="3"/>
      <c r="B201" s="21"/>
      <c r="C201" s="22" t="s">
        <v>12</v>
      </c>
      <c r="D201" s="22" t="s">
        <v>13</v>
      </c>
      <c r="E201" s="22" t="s">
        <v>14</v>
      </c>
      <c r="F201" s="23" t="s">
        <v>15</v>
      </c>
      <c r="G201" s="23" t="s">
        <v>16</v>
      </c>
      <c r="H201" s="23" t="s">
        <v>17</v>
      </c>
      <c r="I201" s="6"/>
    </row>
    <row r="202" spans="1:9" s="6" customFormat="1" ht="18.75" customHeight="1">
      <c r="A202" s="5"/>
      <c r="B202" s="24"/>
      <c r="C202" s="25" t="s">
        <v>18</v>
      </c>
      <c r="D202" s="25" t="s">
        <v>19</v>
      </c>
      <c r="E202" s="25" t="s">
        <v>20</v>
      </c>
      <c r="F202" s="26">
        <v>61.176000000000002</v>
      </c>
      <c r="G202" s="26">
        <v>0</v>
      </c>
      <c r="H202" s="26">
        <v>61.176000000000002</v>
      </c>
    </row>
    <row r="203" spans="1:9" s="6" customFormat="1" ht="18.75" customHeight="1">
      <c r="A203" s="5"/>
      <c r="B203" s="24"/>
      <c r="C203" s="27" t="s">
        <v>28</v>
      </c>
      <c r="D203" s="37" t="s">
        <v>93</v>
      </c>
      <c r="E203" s="27" t="s">
        <v>23</v>
      </c>
      <c r="F203" s="28">
        <v>17.517999999999997</v>
      </c>
      <c r="G203" s="28"/>
      <c r="H203" s="28">
        <v>17.517999999999997</v>
      </c>
    </row>
    <row r="204" spans="1:9" s="6" customFormat="1" ht="18.75" customHeight="1">
      <c r="A204" s="5"/>
      <c r="B204" s="24"/>
      <c r="C204" s="25" t="s">
        <v>30</v>
      </c>
      <c r="D204" s="25" t="s">
        <v>94</v>
      </c>
      <c r="E204" s="25" t="s">
        <v>23</v>
      </c>
      <c r="F204" s="26">
        <v>10.989999999999998</v>
      </c>
      <c r="G204" s="26"/>
      <c r="H204" s="26">
        <v>10.989999999999998</v>
      </c>
    </row>
    <row r="205" spans="1:9" s="6" customFormat="1" ht="18.75" customHeight="1">
      <c r="A205" s="5"/>
      <c r="B205" s="24"/>
      <c r="C205" s="27" t="s">
        <v>32</v>
      </c>
      <c r="D205" s="27" t="s">
        <v>95</v>
      </c>
      <c r="E205" s="27" t="s">
        <v>23</v>
      </c>
      <c r="F205" s="28">
        <v>5.1099999999999994</v>
      </c>
      <c r="G205" s="28"/>
      <c r="H205" s="28">
        <v>5.1099999999999994</v>
      </c>
    </row>
    <row r="206" spans="1:9">
      <c r="A206" s="3"/>
      <c r="B206" s="8"/>
      <c r="C206" s="9"/>
      <c r="D206" s="9"/>
      <c r="E206" s="9"/>
      <c r="F206" s="10"/>
      <c r="G206" s="10"/>
      <c r="H206" s="10"/>
      <c r="I206" s="6"/>
    </row>
    <row r="207" spans="1:9">
      <c r="A207" s="3"/>
      <c r="B207" s="8"/>
      <c r="C207" s="9"/>
      <c r="D207" s="9"/>
      <c r="E207" s="9"/>
      <c r="F207" s="10"/>
      <c r="G207" s="10"/>
      <c r="H207" s="10"/>
      <c r="I207" s="6"/>
    </row>
    <row r="208" spans="1:9" ht="18">
      <c r="A208" s="3"/>
      <c r="B208" s="54" t="s">
        <v>98</v>
      </c>
      <c r="C208" s="55" t="s">
        <v>99</v>
      </c>
      <c r="D208" s="56"/>
      <c r="E208" s="56"/>
      <c r="F208" s="57"/>
      <c r="G208" s="57"/>
      <c r="H208" s="57"/>
      <c r="I208" s="6"/>
    </row>
    <row r="209" spans="1:9" s="6" customFormat="1" ht="18.75" customHeight="1">
      <c r="A209" s="5"/>
      <c r="B209" s="29"/>
      <c r="C209" s="29"/>
      <c r="D209" s="29"/>
      <c r="E209" s="29"/>
      <c r="F209" s="39"/>
      <c r="G209" s="39"/>
      <c r="H209" s="39"/>
    </row>
    <row r="210" spans="1:9" s="6" customFormat="1" ht="18.75" customHeight="1">
      <c r="A210" s="5"/>
      <c r="B210" s="29"/>
      <c r="C210" s="29"/>
      <c r="D210" s="29"/>
      <c r="E210" s="29"/>
      <c r="F210" s="60"/>
      <c r="G210" s="119"/>
      <c r="H210" s="119"/>
    </row>
    <row r="211" spans="1:9" ht="18.75" customHeight="1">
      <c r="A211" s="3"/>
      <c r="B211" s="21"/>
      <c r="C211" s="22" t="s">
        <v>12</v>
      </c>
      <c r="D211" s="22" t="s">
        <v>13</v>
      </c>
      <c r="E211" s="22" t="s">
        <v>14</v>
      </c>
      <c r="F211" s="23" t="s">
        <v>15</v>
      </c>
      <c r="G211" s="23" t="s">
        <v>16</v>
      </c>
      <c r="H211" s="23" t="s">
        <v>17</v>
      </c>
      <c r="I211" s="6"/>
    </row>
    <row r="212" spans="1:9" s="6" customFormat="1" ht="18.75" customHeight="1">
      <c r="A212" s="5"/>
      <c r="B212" s="24"/>
      <c r="C212" s="25" t="s">
        <v>18</v>
      </c>
      <c r="D212" s="25" t="s">
        <v>19</v>
      </c>
      <c r="E212" s="25" t="s">
        <v>20</v>
      </c>
      <c r="F212" s="26">
        <v>68.927999999999997</v>
      </c>
      <c r="G212" s="26">
        <v>15.5</v>
      </c>
      <c r="H212" s="26">
        <v>84.427999999999997</v>
      </c>
    </row>
    <row r="213" spans="1:9" s="6" customFormat="1" ht="45">
      <c r="A213" s="5"/>
      <c r="B213" s="24"/>
      <c r="C213" s="27" t="s">
        <v>100</v>
      </c>
      <c r="D213" s="37" t="s">
        <v>101</v>
      </c>
      <c r="E213" s="27" t="s">
        <v>102</v>
      </c>
      <c r="F213" s="28">
        <v>37.118000000000002</v>
      </c>
      <c r="G213" s="28"/>
      <c r="H213" s="28">
        <v>37.118000000000002</v>
      </c>
    </row>
    <row r="214" spans="1:9" s="6" customFormat="1" ht="18.75" customHeight="1">
      <c r="A214" s="5"/>
      <c r="B214" s="24"/>
      <c r="C214" s="25" t="s">
        <v>28</v>
      </c>
      <c r="D214" s="25" t="s">
        <v>93</v>
      </c>
      <c r="E214" s="25" t="s">
        <v>23</v>
      </c>
      <c r="F214" s="26">
        <v>7.4660000000000002</v>
      </c>
      <c r="G214" s="26"/>
      <c r="H214" s="26">
        <v>7.4660000000000002</v>
      </c>
    </row>
    <row r="215" spans="1:9" s="6" customFormat="1" ht="18.75" customHeight="1">
      <c r="A215" s="5"/>
      <c r="B215" s="24"/>
      <c r="C215" s="27" t="s">
        <v>30</v>
      </c>
      <c r="D215" s="27" t="s">
        <v>94</v>
      </c>
      <c r="E215" s="27" t="s">
        <v>23</v>
      </c>
      <c r="F215" s="28">
        <v>4.234</v>
      </c>
      <c r="G215" s="28"/>
      <c r="H215" s="28">
        <v>4.234</v>
      </c>
    </row>
    <row r="216" spans="1:9" s="6" customFormat="1" ht="18.75" customHeight="1">
      <c r="A216" s="5"/>
      <c r="B216" s="24"/>
      <c r="C216" s="25" t="s">
        <v>32</v>
      </c>
      <c r="D216" s="25" t="s">
        <v>95</v>
      </c>
      <c r="E216" s="25" t="s">
        <v>23</v>
      </c>
      <c r="F216" s="26">
        <v>2.4219999999999997</v>
      </c>
      <c r="G216" s="26"/>
      <c r="H216" s="26">
        <v>2.4219999999999997</v>
      </c>
    </row>
    <row r="217" spans="1:9">
      <c r="A217" s="3"/>
      <c r="B217" s="8"/>
      <c r="C217" s="9"/>
      <c r="D217" s="9"/>
      <c r="E217" s="9"/>
      <c r="F217" s="10"/>
      <c r="G217" s="10"/>
      <c r="H217" s="10"/>
      <c r="I217" s="6"/>
    </row>
    <row r="218" spans="1:9">
      <c r="A218" s="3"/>
      <c r="B218" s="8"/>
      <c r="C218" s="9"/>
      <c r="D218" s="9"/>
      <c r="E218" s="9"/>
      <c r="F218" s="10"/>
      <c r="G218" s="10"/>
      <c r="H218" s="10"/>
      <c r="I218" s="6"/>
    </row>
    <row r="219" spans="1:9" ht="18">
      <c r="A219" s="3"/>
      <c r="B219" s="54" t="s">
        <v>103</v>
      </c>
      <c r="C219" s="55" t="s">
        <v>104</v>
      </c>
      <c r="D219" s="56"/>
      <c r="E219" s="56"/>
      <c r="F219" s="57"/>
      <c r="G219" s="57"/>
      <c r="H219" s="57"/>
      <c r="I219" s="6"/>
    </row>
    <row r="220" spans="1:9" s="6" customFormat="1" ht="18.75" customHeight="1">
      <c r="A220" s="5"/>
      <c r="B220" s="29"/>
      <c r="C220" s="29"/>
      <c r="D220" s="29"/>
      <c r="E220" s="29"/>
      <c r="F220" s="39"/>
      <c r="G220" s="39"/>
      <c r="H220" s="39"/>
    </row>
    <row r="221" spans="1:9" s="6" customFormat="1" ht="18.75" customHeight="1">
      <c r="A221" s="5"/>
      <c r="B221" s="29"/>
      <c r="C221" s="29"/>
      <c r="D221" s="29"/>
      <c r="E221" s="29"/>
      <c r="F221" s="60"/>
      <c r="G221" s="119"/>
      <c r="H221" s="119"/>
    </row>
    <row r="222" spans="1:9" ht="18.75" customHeight="1">
      <c r="A222" s="3"/>
      <c r="B222" s="21"/>
      <c r="C222" s="22" t="s">
        <v>12</v>
      </c>
      <c r="D222" s="22" t="s">
        <v>13</v>
      </c>
      <c r="E222" s="22" t="s">
        <v>14</v>
      </c>
      <c r="F222" s="23" t="s">
        <v>15</v>
      </c>
      <c r="G222" s="23" t="s">
        <v>16</v>
      </c>
      <c r="H222" s="23" t="s">
        <v>17</v>
      </c>
      <c r="I222" s="6"/>
    </row>
    <row r="223" spans="1:9" s="6" customFormat="1" ht="18.75" customHeight="1">
      <c r="A223" s="5"/>
      <c r="B223" s="24"/>
      <c r="C223" s="25" t="s">
        <v>18</v>
      </c>
      <c r="D223" s="25" t="s">
        <v>19</v>
      </c>
      <c r="E223" s="25" t="s">
        <v>20</v>
      </c>
      <c r="F223" s="26">
        <v>68.927999999999997</v>
      </c>
      <c r="G223" s="26">
        <v>0</v>
      </c>
      <c r="H223" s="26">
        <v>68.927999999999997</v>
      </c>
    </row>
    <row r="224" spans="1:9" s="6" customFormat="1" ht="45">
      <c r="A224" s="5"/>
      <c r="B224" s="24"/>
      <c r="C224" s="27" t="s">
        <v>100</v>
      </c>
      <c r="D224" s="37" t="s">
        <v>101</v>
      </c>
      <c r="E224" s="27" t="s">
        <v>102</v>
      </c>
      <c r="F224" s="28">
        <v>37.118000000000002</v>
      </c>
      <c r="G224" s="28"/>
      <c r="H224" s="28">
        <v>37.118000000000002</v>
      </c>
    </row>
    <row r="225" spans="1:9" s="6" customFormat="1" ht="18.75" customHeight="1">
      <c r="A225" s="5"/>
      <c r="B225" s="24"/>
      <c r="C225" s="25" t="s">
        <v>28</v>
      </c>
      <c r="D225" s="25" t="s">
        <v>93</v>
      </c>
      <c r="E225" s="25" t="s">
        <v>23</v>
      </c>
      <c r="F225" s="26">
        <v>7.4660000000000002</v>
      </c>
      <c r="G225" s="26"/>
      <c r="H225" s="26">
        <v>7.4660000000000002</v>
      </c>
    </row>
    <row r="226" spans="1:9" s="6" customFormat="1" ht="18.75" customHeight="1">
      <c r="A226" s="5"/>
      <c r="B226" s="24"/>
      <c r="C226" s="27" t="s">
        <v>30</v>
      </c>
      <c r="D226" s="27" t="s">
        <v>94</v>
      </c>
      <c r="E226" s="27" t="s">
        <v>23</v>
      </c>
      <c r="F226" s="28">
        <v>4.234</v>
      </c>
      <c r="G226" s="28"/>
      <c r="H226" s="28">
        <v>4.234</v>
      </c>
    </row>
    <row r="227" spans="1:9" s="6" customFormat="1" ht="18.75" customHeight="1">
      <c r="A227" s="5"/>
      <c r="B227" s="24"/>
      <c r="C227" s="25" t="s">
        <v>32</v>
      </c>
      <c r="D227" s="25" t="s">
        <v>95</v>
      </c>
      <c r="E227" s="25" t="s">
        <v>23</v>
      </c>
      <c r="F227" s="26">
        <v>2.4219999999999997</v>
      </c>
      <c r="G227" s="26"/>
      <c r="H227" s="26">
        <v>2.4219999999999997</v>
      </c>
    </row>
    <row r="228" spans="1:9">
      <c r="A228" s="3"/>
      <c r="B228" s="8"/>
      <c r="C228" s="9"/>
      <c r="D228" s="9"/>
      <c r="E228" s="9"/>
      <c r="F228" s="10"/>
      <c r="G228" s="10"/>
      <c r="H228" s="10"/>
      <c r="I228" s="6"/>
    </row>
    <row r="229" spans="1:9">
      <c r="A229" s="3"/>
      <c r="B229" s="8"/>
      <c r="C229" s="9"/>
      <c r="D229" s="9"/>
      <c r="E229" s="9"/>
      <c r="F229" s="10"/>
      <c r="G229" s="10"/>
      <c r="H229" s="10"/>
      <c r="I229" s="6"/>
    </row>
    <row r="230" spans="1:9" ht="18">
      <c r="A230" s="3"/>
      <c r="B230" s="54" t="s">
        <v>105</v>
      </c>
      <c r="C230" s="55" t="s">
        <v>106</v>
      </c>
      <c r="D230" s="56"/>
      <c r="E230" s="56"/>
      <c r="F230" s="57"/>
      <c r="G230" s="57"/>
      <c r="H230" s="57"/>
      <c r="I230" s="6"/>
    </row>
    <row r="231" spans="1:9" s="6" customFormat="1" ht="18.75" customHeight="1">
      <c r="A231" s="5"/>
      <c r="B231" s="29"/>
      <c r="C231" s="29"/>
      <c r="D231" s="29"/>
      <c r="E231" s="29"/>
      <c r="F231" s="39"/>
      <c r="G231" s="39"/>
      <c r="H231" s="39"/>
    </row>
    <row r="232" spans="1:9" s="6" customFormat="1" ht="18.75" customHeight="1">
      <c r="A232" s="5"/>
      <c r="B232" s="29"/>
      <c r="C232" s="29"/>
      <c r="D232" s="29"/>
      <c r="E232" s="29"/>
      <c r="F232" s="60"/>
      <c r="G232" s="119"/>
      <c r="H232" s="119"/>
    </row>
    <row r="233" spans="1:9" ht="18.75" customHeight="1">
      <c r="A233" s="3"/>
      <c r="B233" s="21"/>
      <c r="C233" s="22" t="s">
        <v>12</v>
      </c>
      <c r="D233" s="22" t="s">
        <v>13</v>
      </c>
      <c r="E233" s="22" t="s">
        <v>14</v>
      </c>
      <c r="F233" s="23" t="s">
        <v>15</v>
      </c>
      <c r="G233" s="23" t="s">
        <v>16</v>
      </c>
      <c r="H233" s="23" t="s">
        <v>17</v>
      </c>
      <c r="I233" s="6"/>
    </row>
    <row r="234" spans="1:9" s="6" customFormat="1" ht="18.75" customHeight="1">
      <c r="A234" s="5"/>
      <c r="B234" s="24"/>
      <c r="C234" s="25" t="s">
        <v>18</v>
      </c>
      <c r="D234" s="25" t="s">
        <v>19</v>
      </c>
      <c r="E234" s="25" t="s">
        <v>20</v>
      </c>
      <c r="F234" s="26">
        <v>68.927999999999997</v>
      </c>
      <c r="G234" s="26">
        <v>15.5</v>
      </c>
      <c r="H234" s="26">
        <v>84.427999999999997</v>
      </c>
    </row>
    <row r="235" spans="1:9" s="6" customFormat="1" ht="45">
      <c r="A235" s="5"/>
      <c r="B235" s="24"/>
      <c r="C235" s="27" t="s">
        <v>100</v>
      </c>
      <c r="D235" s="37" t="s">
        <v>101</v>
      </c>
      <c r="E235" s="27" t="s">
        <v>102</v>
      </c>
      <c r="F235" s="28">
        <v>17.975000000000001</v>
      </c>
      <c r="G235" s="28"/>
      <c r="H235" s="28">
        <v>17.975000000000001</v>
      </c>
    </row>
    <row r="236" spans="1:9" s="6" customFormat="1" ht="34.5" customHeight="1">
      <c r="A236" s="5"/>
      <c r="B236" s="24"/>
      <c r="C236" s="25" t="s">
        <v>107</v>
      </c>
      <c r="D236" s="30" t="s">
        <v>108</v>
      </c>
      <c r="E236" s="25" t="s">
        <v>102</v>
      </c>
      <c r="F236" s="26">
        <v>17.975000000000001</v>
      </c>
      <c r="G236" s="26"/>
      <c r="H236" s="26">
        <v>17.975000000000001</v>
      </c>
    </row>
    <row r="237" spans="1:9" s="6" customFormat="1" ht="18.75" customHeight="1">
      <c r="A237" s="5"/>
      <c r="B237" s="24"/>
      <c r="C237" s="27" t="s">
        <v>28</v>
      </c>
      <c r="D237" s="27" t="s">
        <v>93</v>
      </c>
      <c r="E237" s="27" t="s">
        <v>23</v>
      </c>
      <c r="F237" s="28">
        <v>6.9850000000000003</v>
      </c>
      <c r="G237" s="28"/>
      <c r="H237" s="28">
        <v>6.9850000000000003</v>
      </c>
    </row>
    <row r="238" spans="1:9" s="6" customFormat="1" ht="18.75" customHeight="1">
      <c r="A238" s="5"/>
      <c r="B238" s="24"/>
      <c r="C238" s="25" t="s">
        <v>30</v>
      </c>
      <c r="D238" s="25" t="s">
        <v>94</v>
      </c>
      <c r="E238" s="25" t="s">
        <v>23</v>
      </c>
      <c r="F238" s="26">
        <v>3.97</v>
      </c>
      <c r="G238" s="26"/>
      <c r="H238" s="26">
        <v>3.97</v>
      </c>
    </row>
    <row r="239" spans="1:9" s="6" customFormat="1" ht="18.75" customHeight="1">
      <c r="A239" s="5"/>
      <c r="B239" s="24"/>
      <c r="C239" s="27" t="s">
        <v>32</v>
      </c>
      <c r="D239" s="27" t="s">
        <v>95</v>
      </c>
      <c r="E239" s="27" t="s">
        <v>23</v>
      </c>
      <c r="F239" s="28">
        <v>2.2770000000000001</v>
      </c>
      <c r="G239" s="28"/>
      <c r="H239" s="28">
        <v>2.2770000000000001</v>
      </c>
    </row>
    <row r="240" spans="1:9">
      <c r="A240" s="3"/>
      <c r="B240" s="8"/>
      <c r="C240" s="9"/>
      <c r="D240" s="9"/>
      <c r="E240" s="9"/>
      <c r="F240" s="10"/>
      <c r="G240" s="10"/>
      <c r="H240" s="10"/>
      <c r="I240" s="6"/>
    </row>
    <row r="241" spans="1:9">
      <c r="A241" s="3"/>
      <c r="B241" s="8"/>
      <c r="C241" s="9"/>
      <c r="D241" s="9"/>
      <c r="E241" s="9"/>
      <c r="F241" s="10"/>
      <c r="G241" s="10"/>
      <c r="H241" s="10"/>
      <c r="I241" s="6"/>
    </row>
    <row r="242" spans="1:9" ht="18">
      <c r="A242" s="3"/>
      <c r="B242" s="54" t="s">
        <v>109</v>
      </c>
      <c r="C242" s="55" t="s">
        <v>110</v>
      </c>
      <c r="D242" s="56"/>
      <c r="E242" s="56"/>
      <c r="F242" s="57"/>
      <c r="G242" s="57"/>
      <c r="H242" s="57"/>
      <c r="I242" s="6"/>
    </row>
    <row r="243" spans="1:9" s="6" customFormat="1" ht="18.75" customHeight="1">
      <c r="A243" s="5"/>
      <c r="B243" s="29"/>
      <c r="C243" s="29"/>
      <c r="D243" s="29"/>
      <c r="E243" s="29"/>
      <c r="F243" s="39"/>
      <c r="G243" s="39"/>
      <c r="H243" s="39"/>
    </row>
    <row r="244" spans="1:9" s="6" customFormat="1" ht="18.75" customHeight="1">
      <c r="A244" s="5"/>
      <c r="B244" s="29"/>
      <c r="C244" s="29"/>
      <c r="D244" s="29"/>
      <c r="E244" s="29"/>
      <c r="F244" s="60"/>
      <c r="G244" s="119"/>
      <c r="H244" s="119"/>
    </row>
    <row r="245" spans="1:9" ht="18.75" customHeight="1">
      <c r="A245" s="3"/>
      <c r="B245" s="21"/>
      <c r="C245" s="22" t="s">
        <v>12</v>
      </c>
      <c r="D245" s="22" t="s">
        <v>13</v>
      </c>
      <c r="E245" s="22" t="s">
        <v>14</v>
      </c>
      <c r="F245" s="23" t="s">
        <v>15</v>
      </c>
      <c r="G245" s="23" t="s">
        <v>16</v>
      </c>
      <c r="H245" s="23" t="s">
        <v>17</v>
      </c>
      <c r="I245" s="6"/>
    </row>
    <row r="246" spans="1:9" s="6" customFormat="1" ht="18.75" customHeight="1">
      <c r="A246" s="5"/>
      <c r="B246" s="24"/>
      <c r="C246" s="25" t="s">
        <v>18</v>
      </c>
      <c r="D246" s="25" t="s">
        <v>19</v>
      </c>
      <c r="E246" s="25" t="s">
        <v>20</v>
      </c>
      <c r="F246" s="26">
        <v>68.927999999999997</v>
      </c>
      <c r="G246" s="26">
        <v>0</v>
      </c>
      <c r="H246" s="26">
        <v>68.927999999999997</v>
      </c>
    </row>
    <row r="247" spans="1:9" s="6" customFormat="1" ht="45">
      <c r="A247" s="5"/>
      <c r="B247" s="24"/>
      <c r="C247" s="27" t="s">
        <v>100</v>
      </c>
      <c r="D247" s="37" t="s">
        <v>101</v>
      </c>
      <c r="E247" s="27" t="s">
        <v>102</v>
      </c>
      <c r="F247" s="28">
        <v>17.975000000000001</v>
      </c>
      <c r="G247" s="28"/>
      <c r="H247" s="28">
        <v>17.975000000000001</v>
      </c>
    </row>
    <row r="248" spans="1:9" s="6" customFormat="1" ht="34.5" customHeight="1">
      <c r="A248" s="5"/>
      <c r="B248" s="24"/>
      <c r="C248" s="25" t="s">
        <v>107</v>
      </c>
      <c r="D248" s="30" t="s">
        <v>108</v>
      </c>
      <c r="E248" s="25" t="s">
        <v>102</v>
      </c>
      <c r="F248" s="26">
        <v>17.975000000000001</v>
      </c>
      <c r="G248" s="26"/>
      <c r="H248" s="26">
        <v>17.975000000000001</v>
      </c>
    </row>
    <row r="249" spans="1:9" s="6" customFormat="1" ht="18.75" customHeight="1">
      <c r="A249" s="5"/>
      <c r="B249" s="24"/>
      <c r="C249" s="27" t="s">
        <v>28</v>
      </c>
      <c r="D249" s="27" t="s">
        <v>93</v>
      </c>
      <c r="E249" s="27" t="s">
        <v>23</v>
      </c>
      <c r="F249" s="28">
        <v>6.9850000000000003</v>
      </c>
      <c r="G249" s="28"/>
      <c r="H249" s="28">
        <v>6.9850000000000003</v>
      </c>
    </row>
    <row r="250" spans="1:9" s="6" customFormat="1" ht="18.75" customHeight="1">
      <c r="A250" s="5"/>
      <c r="B250" s="24"/>
      <c r="C250" s="25" t="s">
        <v>30</v>
      </c>
      <c r="D250" s="25" t="s">
        <v>94</v>
      </c>
      <c r="E250" s="25" t="s">
        <v>23</v>
      </c>
      <c r="F250" s="26">
        <v>3.97</v>
      </c>
      <c r="G250" s="26"/>
      <c r="H250" s="26">
        <v>3.97</v>
      </c>
    </row>
    <row r="251" spans="1:9" s="6" customFormat="1" ht="18.75" customHeight="1">
      <c r="A251" s="5"/>
      <c r="B251" s="24"/>
      <c r="C251" s="27" t="s">
        <v>32</v>
      </c>
      <c r="D251" s="27" t="s">
        <v>95</v>
      </c>
      <c r="E251" s="27" t="s">
        <v>23</v>
      </c>
      <c r="F251" s="28">
        <v>2.2770000000000001</v>
      </c>
      <c r="G251" s="28"/>
      <c r="H251" s="28">
        <v>2.2770000000000001</v>
      </c>
    </row>
    <row r="252" spans="1:9">
      <c r="A252" s="3"/>
      <c r="B252" s="8"/>
      <c r="C252" s="9"/>
      <c r="D252" s="9"/>
      <c r="E252" s="9"/>
      <c r="F252" s="10"/>
      <c r="G252" s="10"/>
      <c r="H252" s="10"/>
      <c r="I252" s="6"/>
    </row>
    <row r="253" spans="1:9">
      <c r="A253" s="3"/>
      <c r="B253" s="8"/>
      <c r="C253" s="9"/>
      <c r="D253" s="9"/>
      <c r="E253" s="9"/>
      <c r="F253" s="10"/>
      <c r="G253" s="10"/>
      <c r="H253" s="10"/>
      <c r="I253" s="6"/>
    </row>
    <row r="254" spans="1:9" ht="18">
      <c r="A254" s="3"/>
      <c r="B254" s="54" t="s">
        <v>111</v>
      </c>
      <c r="C254" s="55" t="s">
        <v>112</v>
      </c>
      <c r="D254" s="56"/>
      <c r="E254" s="56"/>
      <c r="F254" s="57"/>
      <c r="G254" s="57"/>
      <c r="H254" s="57"/>
      <c r="I254" s="6"/>
    </row>
    <row r="255" spans="1:9" s="6" customFormat="1" ht="18.75" customHeight="1">
      <c r="A255" s="5"/>
      <c r="B255" s="29"/>
      <c r="C255" s="29"/>
      <c r="D255" s="29"/>
      <c r="E255" s="29"/>
      <c r="F255" s="39"/>
      <c r="G255" s="39"/>
      <c r="H255" s="39"/>
    </row>
    <row r="256" spans="1:9" s="6" customFormat="1" ht="18.75" customHeight="1">
      <c r="A256" s="5"/>
      <c r="B256" s="29"/>
      <c r="C256" s="29"/>
      <c r="D256" s="29"/>
      <c r="E256" s="29"/>
      <c r="F256" s="60"/>
      <c r="G256" s="119"/>
      <c r="H256" s="119"/>
    </row>
    <row r="257" spans="1:9" ht="18.75" customHeight="1">
      <c r="A257" s="3"/>
      <c r="B257" s="21"/>
      <c r="C257" s="22" t="s">
        <v>12</v>
      </c>
      <c r="D257" s="22" t="s">
        <v>13</v>
      </c>
      <c r="E257" s="22" t="s">
        <v>14</v>
      </c>
      <c r="F257" s="23" t="s">
        <v>15</v>
      </c>
      <c r="G257" s="23" t="s">
        <v>16</v>
      </c>
      <c r="H257" s="23" t="s">
        <v>17</v>
      </c>
      <c r="I257" s="6"/>
    </row>
    <row r="258" spans="1:9" s="6" customFormat="1" ht="18.75" customHeight="1">
      <c r="A258" s="5"/>
      <c r="B258" s="24"/>
      <c r="C258" s="25" t="s">
        <v>18</v>
      </c>
      <c r="D258" s="25" t="s">
        <v>19</v>
      </c>
      <c r="E258" s="25" t="s">
        <v>20</v>
      </c>
      <c r="F258" s="26">
        <v>61.176000000000002</v>
      </c>
      <c r="G258" s="26">
        <v>15.5</v>
      </c>
      <c r="H258" s="26">
        <v>76.676000000000002</v>
      </c>
    </row>
    <row r="259" spans="1:9" s="6" customFormat="1" ht="18.75" customHeight="1">
      <c r="A259" s="5"/>
      <c r="B259" s="24"/>
      <c r="C259" s="27" t="s">
        <v>21</v>
      </c>
      <c r="D259" s="27" t="s">
        <v>22</v>
      </c>
      <c r="E259" s="27" t="s">
        <v>23</v>
      </c>
      <c r="F259" s="28">
        <v>5.7319999999999993</v>
      </c>
      <c r="G259" s="28"/>
      <c r="H259" s="28">
        <v>5.7319999999999993</v>
      </c>
    </row>
    <row r="260" spans="1:9" s="6" customFormat="1" ht="45">
      <c r="A260" s="5"/>
      <c r="B260" s="24"/>
      <c r="C260" s="25" t="s">
        <v>66</v>
      </c>
      <c r="D260" s="30" t="s">
        <v>101</v>
      </c>
      <c r="E260" s="25" t="s">
        <v>57</v>
      </c>
      <c r="F260" s="26">
        <v>36.450000000000003</v>
      </c>
      <c r="G260" s="26"/>
      <c r="H260" s="26">
        <v>36.450000000000003</v>
      </c>
    </row>
    <row r="261" spans="1:9">
      <c r="A261" s="3"/>
      <c r="B261" s="8"/>
      <c r="C261" s="9"/>
      <c r="D261" s="9"/>
      <c r="E261" s="9"/>
      <c r="F261" s="10"/>
      <c r="G261" s="10"/>
      <c r="H261" s="10"/>
      <c r="I261" s="6"/>
    </row>
    <row r="262" spans="1:9">
      <c r="A262" s="3"/>
      <c r="B262" s="8"/>
      <c r="C262" s="9"/>
      <c r="D262" s="9"/>
      <c r="E262" s="9"/>
      <c r="F262" s="10"/>
      <c r="G262" s="10"/>
      <c r="H262" s="10"/>
      <c r="I262" s="6"/>
    </row>
    <row r="263" spans="1:9" ht="18">
      <c r="A263" s="3"/>
      <c r="B263" s="54" t="s">
        <v>113</v>
      </c>
      <c r="C263" s="55" t="s">
        <v>114</v>
      </c>
      <c r="D263" s="56"/>
      <c r="E263" s="56"/>
      <c r="F263" s="57"/>
      <c r="G263" s="57"/>
      <c r="H263" s="57"/>
      <c r="I263" s="6"/>
    </row>
    <row r="264" spans="1:9" s="6" customFormat="1" ht="18.75" customHeight="1">
      <c r="A264" s="5"/>
      <c r="B264" s="29"/>
      <c r="C264" s="29"/>
      <c r="D264" s="29"/>
      <c r="E264" s="29"/>
      <c r="F264" s="39"/>
      <c r="G264" s="39"/>
      <c r="H264" s="39"/>
    </row>
    <row r="265" spans="1:9" s="6" customFormat="1" ht="18.75" customHeight="1">
      <c r="A265" s="5"/>
      <c r="B265" s="29"/>
      <c r="C265" s="29"/>
      <c r="D265" s="29"/>
      <c r="E265" s="29"/>
      <c r="F265" s="60"/>
      <c r="G265" s="119"/>
      <c r="H265" s="119"/>
    </row>
    <row r="266" spans="1:9" ht="18.75" customHeight="1">
      <c r="A266" s="3"/>
      <c r="B266" s="21"/>
      <c r="C266" s="22" t="s">
        <v>12</v>
      </c>
      <c r="D266" s="22" t="s">
        <v>13</v>
      </c>
      <c r="E266" s="22" t="s">
        <v>14</v>
      </c>
      <c r="F266" s="23" t="s">
        <v>15</v>
      </c>
      <c r="G266" s="23" t="s">
        <v>16</v>
      </c>
      <c r="H266" s="23" t="s">
        <v>17</v>
      </c>
      <c r="I266" s="6"/>
    </row>
    <row r="267" spans="1:9" s="6" customFormat="1" ht="18.75" customHeight="1">
      <c r="A267" s="5"/>
      <c r="B267" s="24"/>
      <c r="C267" s="25" t="s">
        <v>18</v>
      </c>
      <c r="D267" s="25" t="s">
        <v>19</v>
      </c>
      <c r="E267" s="25" t="s">
        <v>20</v>
      </c>
      <c r="F267" s="26">
        <v>61.176000000000002</v>
      </c>
      <c r="G267" s="26">
        <v>0</v>
      </c>
      <c r="H267" s="26">
        <v>61.176000000000002</v>
      </c>
    </row>
    <row r="268" spans="1:9" s="6" customFormat="1" ht="18.75" customHeight="1">
      <c r="A268" s="5"/>
      <c r="B268" s="24"/>
      <c r="C268" s="27" t="s">
        <v>21</v>
      </c>
      <c r="D268" s="27" t="s">
        <v>22</v>
      </c>
      <c r="E268" s="27" t="s">
        <v>23</v>
      </c>
      <c r="F268" s="28">
        <v>5.7319999999999993</v>
      </c>
      <c r="G268" s="28"/>
      <c r="H268" s="28">
        <v>5.7319999999999993</v>
      </c>
    </row>
    <row r="269" spans="1:9" s="6" customFormat="1" ht="45">
      <c r="A269" s="5"/>
      <c r="B269" s="24"/>
      <c r="C269" s="25" t="s">
        <v>66</v>
      </c>
      <c r="D269" s="30" t="s">
        <v>101</v>
      </c>
      <c r="E269" s="25" t="s">
        <v>57</v>
      </c>
      <c r="F269" s="26">
        <v>36.450000000000003</v>
      </c>
      <c r="G269" s="26"/>
      <c r="H269" s="26">
        <v>36.450000000000003</v>
      </c>
    </row>
    <row r="270" spans="1:9">
      <c r="A270" s="3"/>
      <c r="B270" s="8"/>
      <c r="C270" s="9"/>
      <c r="D270" s="9"/>
      <c r="E270" s="9"/>
      <c r="F270" s="10"/>
      <c r="G270" s="10"/>
      <c r="H270" s="10"/>
      <c r="I270" s="6"/>
    </row>
    <row r="271" spans="1:9">
      <c r="A271" s="3"/>
      <c r="B271" s="8"/>
      <c r="C271" s="9"/>
      <c r="D271" s="9"/>
      <c r="E271" s="9"/>
      <c r="F271" s="10"/>
      <c r="G271" s="10"/>
      <c r="H271" s="10"/>
      <c r="I271" s="6"/>
    </row>
    <row r="272" spans="1:9" ht="18">
      <c r="A272" s="3"/>
      <c r="B272" s="54" t="s">
        <v>115</v>
      </c>
      <c r="C272" s="55" t="s">
        <v>116</v>
      </c>
      <c r="D272" s="56"/>
      <c r="E272" s="56"/>
      <c r="F272" s="57"/>
      <c r="G272" s="57"/>
      <c r="H272" s="57"/>
      <c r="I272" s="6"/>
    </row>
    <row r="273" spans="1:9" ht="18.75" customHeight="1">
      <c r="A273" s="3"/>
      <c r="B273" s="120"/>
      <c r="C273" s="121"/>
      <c r="D273" s="121"/>
      <c r="E273" s="121"/>
      <c r="F273" s="121"/>
      <c r="G273" s="38"/>
      <c r="H273" s="38"/>
      <c r="I273" s="6"/>
    </row>
    <row r="274" spans="1:9" s="6" customFormat="1" ht="18.75" customHeight="1">
      <c r="A274" s="5"/>
      <c r="B274" s="29"/>
      <c r="C274" s="29"/>
      <c r="D274" s="29"/>
      <c r="E274" s="29"/>
      <c r="F274" s="60"/>
      <c r="G274" s="119"/>
      <c r="H274" s="119"/>
    </row>
    <row r="275" spans="1:9" ht="18.75" customHeight="1">
      <c r="A275" s="3"/>
      <c r="B275" s="21"/>
      <c r="C275" s="22" t="s">
        <v>12</v>
      </c>
      <c r="D275" s="22" t="s">
        <v>13</v>
      </c>
      <c r="E275" s="22" t="s">
        <v>14</v>
      </c>
      <c r="F275" s="23" t="s">
        <v>15</v>
      </c>
      <c r="G275" s="23" t="s">
        <v>16</v>
      </c>
      <c r="H275" s="23" t="s">
        <v>17</v>
      </c>
      <c r="I275" s="6"/>
    </row>
    <row r="276" spans="1:9" s="6" customFormat="1" ht="34.5" customHeight="1">
      <c r="A276" s="5"/>
      <c r="B276" s="24"/>
      <c r="C276" s="25" t="s">
        <v>107</v>
      </c>
      <c r="D276" s="30" t="s">
        <v>108</v>
      </c>
      <c r="E276" s="25" t="s">
        <v>102</v>
      </c>
      <c r="F276" s="26">
        <v>3.2069999999999999</v>
      </c>
      <c r="G276" s="26"/>
      <c r="H276" s="26">
        <v>3.2069999999999999</v>
      </c>
    </row>
    <row r="277" spans="1:9" s="6" customFormat="1" ht="34.5" customHeight="1">
      <c r="A277" s="5"/>
      <c r="B277" s="24"/>
      <c r="C277" s="27" t="s">
        <v>117</v>
      </c>
      <c r="D277" s="37" t="s">
        <v>118</v>
      </c>
      <c r="E277" s="27" t="s">
        <v>23</v>
      </c>
      <c r="F277" s="28">
        <v>1.0580000000000001</v>
      </c>
      <c r="G277" s="28"/>
      <c r="H277" s="28">
        <v>1.0580000000000001</v>
      </c>
    </row>
    <row r="278" spans="1:9" s="6" customFormat="1" ht="45">
      <c r="A278" s="5"/>
      <c r="B278" s="24"/>
      <c r="C278" s="25" t="s">
        <v>119</v>
      </c>
      <c r="D278" s="30" t="s">
        <v>120</v>
      </c>
      <c r="E278" s="25" t="s">
        <v>102</v>
      </c>
      <c r="F278" s="26">
        <v>33.844999999999999</v>
      </c>
      <c r="G278" s="26"/>
      <c r="H278" s="26">
        <v>33.844999999999999</v>
      </c>
    </row>
    <row r="279" spans="1:9" s="6" customFormat="1" ht="45">
      <c r="A279" s="5"/>
      <c r="B279" s="24"/>
      <c r="C279" s="27" t="s">
        <v>121</v>
      </c>
      <c r="D279" s="37" t="s">
        <v>122</v>
      </c>
      <c r="E279" s="27" t="s">
        <v>102</v>
      </c>
      <c r="F279" s="28">
        <v>29.507000000000001</v>
      </c>
      <c r="G279" s="28"/>
      <c r="H279" s="28">
        <v>29.507000000000001</v>
      </c>
    </row>
    <row r="280" spans="1:9" s="6" customFormat="1" ht="18.75" customHeight="1">
      <c r="A280" s="5"/>
      <c r="B280" s="24"/>
      <c r="C280" s="25" t="s">
        <v>123</v>
      </c>
      <c r="D280" s="25" t="s">
        <v>124</v>
      </c>
      <c r="E280" s="25" t="s">
        <v>125</v>
      </c>
      <c r="F280" s="26">
        <v>-186.29899999999998</v>
      </c>
      <c r="G280" s="26"/>
      <c r="H280" s="26">
        <v>-186.29899999999998</v>
      </c>
    </row>
    <row r="281" spans="1:9" s="6" customFormat="1" ht="32.25" customHeight="1">
      <c r="A281" s="5"/>
      <c r="B281" s="24"/>
      <c r="C281" s="27" t="s">
        <v>126</v>
      </c>
      <c r="D281" s="27" t="s">
        <v>127</v>
      </c>
      <c r="E281" s="27" t="s">
        <v>125</v>
      </c>
      <c r="F281" s="28">
        <v>393.84700000000004</v>
      </c>
      <c r="G281" s="28"/>
      <c r="H281" s="28">
        <v>393.84700000000004</v>
      </c>
    </row>
    <row r="282" spans="1:9">
      <c r="A282" s="3"/>
      <c r="B282" s="8"/>
      <c r="C282" s="9"/>
      <c r="D282" s="9"/>
      <c r="E282" s="9"/>
      <c r="F282" s="10"/>
      <c r="G282" s="10"/>
      <c r="H282" s="10"/>
      <c r="I282" s="6"/>
    </row>
    <row r="283" spans="1:9">
      <c r="A283" s="3"/>
      <c r="B283" s="8"/>
      <c r="C283" s="9"/>
      <c r="D283" s="9"/>
      <c r="E283" s="9"/>
      <c r="F283" s="10"/>
      <c r="G283" s="10"/>
      <c r="H283" s="10"/>
      <c r="I283" s="6"/>
    </row>
    <row r="284" spans="1:9" ht="18">
      <c r="A284" s="3"/>
      <c r="B284" s="54" t="s">
        <v>128</v>
      </c>
      <c r="C284" s="55" t="s">
        <v>129</v>
      </c>
      <c r="D284" s="56"/>
      <c r="E284" s="56"/>
      <c r="F284" s="57"/>
      <c r="G284" s="57"/>
      <c r="H284" s="57"/>
      <c r="I284" s="6"/>
    </row>
    <row r="285" spans="1:9" ht="18.75" customHeight="1">
      <c r="A285" s="3"/>
      <c r="B285" s="120"/>
      <c r="C285" s="121"/>
      <c r="D285" s="121"/>
      <c r="E285" s="121"/>
      <c r="F285" s="121"/>
      <c r="G285" s="38"/>
      <c r="H285" s="38"/>
      <c r="I285" s="6"/>
    </row>
    <row r="286" spans="1:9" s="6" customFormat="1" ht="18.75" customHeight="1">
      <c r="A286" s="5"/>
      <c r="B286" s="29"/>
      <c r="C286" s="29"/>
      <c r="D286" s="29"/>
      <c r="E286" s="29"/>
      <c r="F286" s="60"/>
      <c r="G286" s="119"/>
      <c r="H286" s="119"/>
    </row>
    <row r="287" spans="1:9" ht="18.75" customHeight="1">
      <c r="A287" s="3"/>
      <c r="B287" s="21"/>
      <c r="C287" s="22" t="s">
        <v>12</v>
      </c>
      <c r="D287" s="22" t="s">
        <v>13</v>
      </c>
      <c r="E287" s="22" t="s">
        <v>14</v>
      </c>
      <c r="F287" s="23" t="s">
        <v>15</v>
      </c>
      <c r="G287" s="23" t="s">
        <v>16</v>
      </c>
      <c r="H287" s="23" t="s">
        <v>17</v>
      </c>
      <c r="I287" s="6"/>
    </row>
    <row r="288" spans="1:9" s="6" customFormat="1" ht="34.5" customHeight="1">
      <c r="A288" s="5"/>
      <c r="B288" s="24"/>
      <c r="C288" s="25" t="s">
        <v>107</v>
      </c>
      <c r="D288" s="30" t="s">
        <v>108</v>
      </c>
      <c r="E288" s="25" t="s">
        <v>102</v>
      </c>
      <c r="F288" s="26">
        <v>21.132000000000001</v>
      </c>
      <c r="G288" s="26"/>
      <c r="H288" s="26">
        <v>21.132000000000001</v>
      </c>
    </row>
    <row r="289" spans="1:9" s="6" customFormat="1" ht="34.5" customHeight="1">
      <c r="A289" s="5"/>
      <c r="B289" s="24"/>
      <c r="C289" s="27" t="s">
        <v>117</v>
      </c>
      <c r="D289" s="37" t="s">
        <v>118</v>
      </c>
      <c r="E289" s="27" t="s">
        <v>23</v>
      </c>
      <c r="F289" s="28">
        <v>1.0580000000000001</v>
      </c>
      <c r="G289" s="28"/>
      <c r="H289" s="28">
        <v>1.0580000000000001</v>
      </c>
    </row>
    <row r="290" spans="1:9" s="6" customFormat="1" ht="45">
      <c r="A290" s="5"/>
      <c r="B290" s="24"/>
      <c r="C290" s="25" t="s">
        <v>119</v>
      </c>
      <c r="D290" s="30" t="s">
        <v>130</v>
      </c>
      <c r="E290" s="25" t="s">
        <v>102</v>
      </c>
      <c r="F290" s="26">
        <v>19.230999999999998</v>
      </c>
      <c r="G290" s="26"/>
      <c r="H290" s="26">
        <v>19.230999999999998</v>
      </c>
    </row>
    <row r="291" spans="1:9" s="6" customFormat="1" ht="45">
      <c r="A291" s="5"/>
      <c r="B291" s="24"/>
      <c r="C291" s="27" t="s">
        <v>121</v>
      </c>
      <c r="D291" s="37" t="s">
        <v>131</v>
      </c>
      <c r="E291" s="27" t="s">
        <v>102</v>
      </c>
      <c r="F291" s="28">
        <v>16.026</v>
      </c>
      <c r="G291" s="28"/>
      <c r="H291" s="28">
        <v>16.026</v>
      </c>
    </row>
    <row r="292" spans="1:9" s="6" customFormat="1" ht="18.75" customHeight="1">
      <c r="A292" s="5"/>
      <c r="B292" s="24"/>
      <c r="C292" s="25" t="s">
        <v>123</v>
      </c>
      <c r="D292" s="25" t="s">
        <v>124</v>
      </c>
      <c r="E292" s="25" t="s">
        <v>125</v>
      </c>
      <c r="F292" s="26">
        <v>-187.81199999999998</v>
      </c>
      <c r="G292" s="26"/>
      <c r="H292" s="26">
        <v>-187.81199999999998</v>
      </c>
    </row>
    <row r="293" spans="1:9">
      <c r="A293" s="3"/>
      <c r="B293" s="8"/>
      <c r="C293" s="9"/>
      <c r="D293" s="9"/>
      <c r="E293" s="9"/>
      <c r="F293" s="10"/>
      <c r="G293" s="10"/>
      <c r="H293" s="10"/>
      <c r="I293" s="6"/>
    </row>
    <row r="294" spans="1:9">
      <c r="A294" s="3"/>
      <c r="B294" s="8"/>
      <c r="C294" s="9"/>
      <c r="D294" s="9"/>
      <c r="E294" s="9"/>
      <c r="F294" s="10"/>
      <c r="G294" s="10"/>
      <c r="H294" s="10"/>
      <c r="I294" s="6"/>
    </row>
    <row r="295" spans="1:9" ht="18">
      <c r="A295" s="3"/>
      <c r="B295" s="54" t="s">
        <v>132</v>
      </c>
      <c r="C295" s="55" t="s">
        <v>133</v>
      </c>
      <c r="D295" s="56"/>
      <c r="E295" s="56"/>
      <c r="F295" s="57"/>
      <c r="G295" s="57"/>
      <c r="H295" s="57"/>
      <c r="I295" s="6"/>
    </row>
    <row r="296" spans="1:9" s="6" customFormat="1" ht="18.75" customHeight="1">
      <c r="A296" s="5"/>
      <c r="B296" s="29"/>
      <c r="C296" s="29"/>
      <c r="D296" s="29"/>
      <c r="E296" s="29"/>
      <c r="F296" s="39"/>
      <c r="G296" s="39"/>
      <c r="H296" s="39"/>
    </row>
    <row r="297" spans="1:9" s="6" customFormat="1" ht="18.75" customHeight="1">
      <c r="A297" s="5"/>
      <c r="B297" s="29"/>
      <c r="C297" s="29"/>
      <c r="D297" s="29"/>
      <c r="E297" s="29"/>
      <c r="F297" s="60"/>
      <c r="G297" s="119"/>
      <c r="H297" s="119"/>
    </row>
    <row r="298" spans="1:9" ht="18.75" customHeight="1">
      <c r="A298" s="3"/>
      <c r="B298" s="21"/>
      <c r="C298" s="22" t="s">
        <v>12</v>
      </c>
      <c r="D298" s="22" t="s">
        <v>13</v>
      </c>
      <c r="E298" s="22" t="s">
        <v>14</v>
      </c>
      <c r="F298" s="23" t="s">
        <v>15</v>
      </c>
      <c r="G298" s="23" t="s">
        <v>16</v>
      </c>
      <c r="H298" s="23" t="s">
        <v>17</v>
      </c>
      <c r="I298" s="6"/>
    </row>
    <row r="299" spans="1:9" ht="18.75" customHeight="1">
      <c r="A299" s="3"/>
      <c r="B299" s="21"/>
      <c r="C299" s="25" t="s">
        <v>18</v>
      </c>
      <c r="D299" s="25" t="s">
        <v>19</v>
      </c>
      <c r="E299" s="25" t="s">
        <v>20</v>
      </c>
      <c r="F299" s="26">
        <v>0</v>
      </c>
      <c r="G299" s="26">
        <v>15.5</v>
      </c>
      <c r="H299" s="26">
        <v>15.5</v>
      </c>
      <c r="I299" s="6"/>
    </row>
    <row r="300" spans="1:9" s="6" customFormat="1" ht="18.75" customHeight="1">
      <c r="A300" s="5"/>
      <c r="B300" s="24"/>
      <c r="C300" s="27" t="s">
        <v>21</v>
      </c>
      <c r="D300" s="37" t="s">
        <v>22</v>
      </c>
      <c r="E300" s="27" t="s">
        <v>23</v>
      </c>
      <c r="F300" s="28">
        <v>8.2970000000000006</v>
      </c>
      <c r="G300" s="28"/>
      <c r="H300" s="28">
        <v>8.2970000000000006</v>
      </c>
    </row>
    <row r="301" spans="1:9">
      <c r="A301" s="3"/>
      <c r="B301" s="8"/>
      <c r="C301" s="9"/>
      <c r="D301" s="9"/>
      <c r="E301" s="9"/>
      <c r="F301" s="10"/>
      <c r="G301" s="10"/>
      <c r="H301" s="10"/>
      <c r="I301" s="6"/>
    </row>
    <row r="302" spans="1:9">
      <c r="A302" s="3"/>
      <c r="B302" s="8"/>
      <c r="C302" s="9"/>
      <c r="D302" s="9"/>
      <c r="E302" s="9"/>
      <c r="F302" s="10"/>
      <c r="G302" s="10"/>
      <c r="H302" s="10"/>
      <c r="I302" s="6"/>
    </row>
    <row r="303" spans="1:9" ht="18">
      <c r="A303" s="3"/>
      <c r="B303" s="54" t="s">
        <v>134</v>
      </c>
      <c r="C303" s="55" t="s">
        <v>135</v>
      </c>
      <c r="D303" s="56"/>
      <c r="E303" s="56"/>
      <c r="F303" s="57"/>
      <c r="G303" s="57"/>
      <c r="H303" s="57"/>
      <c r="I303" s="6"/>
    </row>
    <row r="304" spans="1:9" s="6" customFormat="1" ht="18.75" customHeight="1">
      <c r="A304" s="5"/>
      <c r="B304" s="29"/>
      <c r="C304" s="29"/>
      <c r="D304" s="29"/>
      <c r="E304" s="29"/>
      <c r="F304" s="39"/>
      <c r="G304" s="39"/>
      <c r="H304" s="39"/>
    </row>
    <row r="305" spans="1:9" s="6" customFormat="1" ht="18.75" customHeight="1">
      <c r="A305" s="5"/>
      <c r="B305" s="29"/>
      <c r="C305" s="29"/>
      <c r="D305" s="29"/>
      <c r="E305" s="29"/>
      <c r="F305" s="60"/>
      <c r="G305" s="119"/>
      <c r="H305" s="119"/>
    </row>
    <row r="306" spans="1:9" ht="18.75" customHeight="1">
      <c r="A306" s="3"/>
      <c r="B306" s="21"/>
      <c r="C306" s="22" t="s">
        <v>12</v>
      </c>
      <c r="D306" s="22" t="s">
        <v>13</v>
      </c>
      <c r="E306" s="22" t="s">
        <v>14</v>
      </c>
      <c r="F306" s="23" t="s">
        <v>15</v>
      </c>
      <c r="G306" s="23" t="s">
        <v>16</v>
      </c>
      <c r="H306" s="23" t="s">
        <v>17</v>
      </c>
      <c r="I306" s="6"/>
    </row>
    <row r="307" spans="1:9" s="6" customFormat="1" ht="18.75" customHeight="1">
      <c r="A307" s="5"/>
      <c r="B307" s="24"/>
      <c r="C307" s="25" t="s">
        <v>21</v>
      </c>
      <c r="D307" s="25" t="s">
        <v>22</v>
      </c>
      <c r="E307" s="25" t="s">
        <v>23</v>
      </c>
      <c r="F307" s="26">
        <v>8.2970000000000006</v>
      </c>
      <c r="G307" s="26">
        <v>0</v>
      </c>
      <c r="H307" s="26">
        <v>8.2970000000000006</v>
      </c>
    </row>
    <row r="308" spans="1:9">
      <c r="A308" s="3"/>
      <c r="B308" s="8"/>
      <c r="C308" s="9"/>
      <c r="D308" s="9"/>
      <c r="E308" s="9"/>
      <c r="F308" s="10"/>
      <c r="G308" s="10"/>
      <c r="H308" s="10"/>
      <c r="I308" s="6"/>
    </row>
    <row r="309" spans="1:9">
      <c r="A309" s="3"/>
      <c r="B309" s="8"/>
      <c r="C309" s="9"/>
      <c r="D309" s="9"/>
      <c r="E309" s="9"/>
      <c r="F309" s="10"/>
      <c r="G309" s="10"/>
      <c r="H309" s="10"/>
      <c r="I309" s="6"/>
    </row>
    <row r="310" spans="1:9" ht="18">
      <c r="A310" s="3"/>
      <c r="B310" s="54" t="s">
        <v>136</v>
      </c>
      <c r="C310" s="55" t="s">
        <v>137</v>
      </c>
      <c r="D310" s="56"/>
      <c r="E310" s="56"/>
      <c r="F310" s="57"/>
      <c r="G310" s="57"/>
      <c r="H310" s="57"/>
      <c r="I310" s="6"/>
    </row>
    <row r="311" spans="1:9" s="6" customFormat="1" ht="18.75" customHeight="1">
      <c r="A311" s="5"/>
      <c r="B311" s="29"/>
      <c r="C311" s="29"/>
      <c r="D311" s="29"/>
      <c r="E311" s="29"/>
      <c r="F311" s="39"/>
      <c r="G311" s="39"/>
      <c r="H311" s="39"/>
    </row>
    <row r="312" spans="1:9" s="6" customFormat="1" ht="18.75" customHeight="1">
      <c r="A312" s="5"/>
      <c r="B312" s="29"/>
      <c r="C312" s="29"/>
      <c r="D312" s="29"/>
      <c r="E312" s="29"/>
      <c r="F312" s="60"/>
      <c r="G312" s="119"/>
      <c r="H312" s="119"/>
    </row>
    <row r="313" spans="1:9" ht="18.75" customHeight="1">
      <c r="A313" s="3"/>
      <c r="B313" s="21"/>
      <c r="C313" s="22" t="s">
        <v>12</v>
      </c>
      <c r="D313" s="22" t="s">
        <v>13</v>
      </c>
      <c r="E313" s="22" t="s">
        <v>14</v>
      </c>
      <c r="F313" s="23" t="s">
        <v>15</v>
      </c>
      <c r="G313" s="23" t="s">
        <v>16</v>
      </c>
      <c r="H313" s="23" t="s">
        <v>17</v>
      </c>
      <c r="I313" s="6"/>
    </row>
    <row r="314" spans="1:9" s="6" customFormat="1" ht="18.75" customHeight="1">
      <c r="A314" s="5"/>
      <c r="B314" s="24"/>
      <c r="C314" s="25" t="s">
        <v>21</v>
      </c>
      <c r="D314" s="25" t="s">
        <v>22</v>
      </c>
      <c r="E314" s="25" t="s">
        <v>23</v>
      </c>
      <c r="F314" s="26">
        <v>12.707000000000001</v>
      </c>
      <c r="G314" s="26"/>
      <c r="H314" s="26">
        <v>12.707000000000001</v>
      </c>
    </row>
    <row r="315" spans="1:9">
      <c r="A315" s="3"/>
      <c r="B315" s="8"/>
      <c r="C315" s="9"/>
      <c r="D315" s="9"/>
      <c r="E315" s="9"/>
      <c r="F315" s="10"/>
      <c r="G315" s="10"/>
      <c r="H315" s="10"/>
      <c r="I315" s="6"/>
    </row>
    <row r="316" spans="1:9">
      <c r="A316" s="3"/>
      <c r="B316" s="18"/>
      <c r="C316" s="1"/>
      <c r="D316" s="1"/>
      <c r="E316" s="1"/>
      <c r="F316" s="32"/>
      <c r="G316" s="32"/>
      <c r="H316" s="32"/>
      <c r="I316" s="6"/>
    </row>
    <row r="317" spans="1:9" ht="20.25">
      <c r="A317" s="3"/>
      <c r="B317" s="15" t="s">
        <v>138</v>
      </c>
      <c r="C317" s="16"/>
      <c r="D317" s="16"/>
      <c r="E317" s="16"/>
      <c r="F317" s="17"/>
      <c r="G317" s="17"/>
      <c r="H317" s="17"/>
      <c r="I317" s="6"/>
    </row>
    <row r="318" spans="1:9" ht="15.75">
      <c r="A318" s="3"/>
      <c r="B318" s="33"/>
      <c r="C318" s="34"/>
      <c r="D318" s="34"/>
      <c r="E318" s="34"/>
      <c r="F318" s="35"/>
      <c r="G318" s="35"/>
      <c r="H318" s="35"/>
      <c r="I318" s="6"/>
    </row>
    <row r="319" spans="1:9">
      <c r="A319" s="3"/>
      <c r="B319" s="8"/>
      <c r="C319" s="9"/>
      <c r="D319" s="9"/>
      <c r="E319" s="9"/>
      <c r="F319" s="10"/>
      <c r="G319" s="10"/>
      <c r="H319" s="10"/>
      <c r="I319" s="6"/>
    </row>
    <row r="320" spans="1:9" ht="18">
      <c r="A320" s="3"/>
      <c r="B320" s="54" t="s">
        <v>139</v>
      </c>
      <c r="C320" s="55" t="s">
        <v>140</v>
      </c>
      <c r="D320" s="56"/>
      <c r="E320" s="56"/>
      <c r="F320" s="57"/>
      <c r="G320" s="57"/>
      <c r="H320" s="57"/>
      <c r="I320" s="6"/>
    </row>
    <row r="321" spans="1:9" s="6" customFormat="1" ht="18.75" customHeight="1">
      <c r="A321" s="5"/>
      <c r="B321" s="120" t="s">
        <v>11</v>
      </c>
      <c r="C321" s="120"/>
      <c r="D321" s="120"/>
      <c r="E321" s="120"/>
      <c r="F321" s="120"/>
      <c r="G321" s="21"/>
      <c r="H321" s="21"/>
    </row>
    <row r="322" spans="1:9" s="6" customFormat="1" ht="18.75" customHeight="1">
      <c r="A322" s="5"/>
      <c r="B322" s="29"/>
      <c r="C322" s="29"/>
      <c r="D322" s="29"/>
      <c r="E322" s="29"/>
      <c r="F322" s="60"/>
      <c r="G322" s="119"/>
      <c r="H322" s="119"/>
    </row>
    <row r="323" spans="1:9" ht="18.75" customHeight="1">
      <c r="A323" s="3"/>
      <c r="B323" s="21"/>
      <c r="C323" s="22" t="s">
        <v>12</v>
      </c>
      <c r="D323" s="22" t="s">
        <v>13</v>
      </c>
      <c r="E323" s="22" t="s">
        <v>14</v>
      </c>
      <c r="F323" s="23" t="s">
        <v>15</v>
      </c>
      <c r="G323" s="23" t="s">
        <v>16</v>
      </c>
      <c r="H323" s="23" t="s">
        <v>17</v>
      </c>
      <c r="I323" s="6"/>
    </row>
    <row r="324" spans="1:9" s="6" customFormat="1" ht="18.75" customHeight="1">
      <c r="A324" s="5"/>
      <c r="B324" s="24"/>
      <c r="C324" s="25" t="s">
        <v>18</v>
      </c>
      <c r="D324" s="25" t="s">
        <v>19</v>
      </c>
      <c r="E324" s="25" t="s">
        <v>20</v>
      </c>
      <c r="F324" s="26">
        <v>2472.4090000000001</v>
      </c>
      <c r="G324" s="26"/>
      <c r="H324" s="26">
        <v>2472.4090000000001</v>
      </c>
    </row>
    <row r="325" spans="1:9" s="6" customFormat="1" ht="45">
      <c r="A325" s="5"/>
      <c r="B325" s="24"/>
      <c r="C325" s="27" t="s">
        <v>100</v>
      </c>
      <c r="D325" s="37" t="s">
        <v>101</v>
      </c>
      <c r="E325" s="27" t="s">
        <v>102</v>
      </c>
      <c r="F325" s="28">
        <v>17.554000000000002</v>
      </c>
      <c r="G325" s="28"/>
      <c r="H325" s="28">
        <v>17.554000000000002</v>
      </c>
    </row>
    <row r="326" spans="1:9" s="6" customFormat="1" ht="34.5" customHeight="1">
      <c r="A326" s="5"/>
      <c r="B326" s="24"/>
      <c r="C326" s="25" t="s">
        <v>107</v>
      </c>
      <c r="D326" s="30" t="s">
        <v>108</v>
      </c>
      <c r="E326" s="25" t="s">
        <v>102</v>
      </c>
      <c r="F326" s="26">
        <v>17.554000000000002</v>
      </c>
      <c r="G326" s="26"/>
      <c r="H326" s="26">
        <v>17.554000000000002</v>
      </c>
    </row>
    <row r="327" spans="1:9" s="6" customFormat="1" ht="18.75" customHeight="1">
      <c r="A327" s="5"/>
      <c r="B327" s="24"/>
      <c r="C327" s="27" t="s">
        <v>28</v>
      </c>
      <c r="D327" s="27" t="s">
        <v>93</v>
      </c>
      <c r="E327" s="27" t="s">
        <v>23</v>
      </c>
      <c r="F327" s="28">
        <v>4.835</v>
      </c>
      <c r="G327" s="28"/>
      <c r="H327" s="28">
        <v>4.835</v>
      </c>
    </row>
    <row r="328" spans="1:9" s="6" customFormat="1" ht="18.75" customHeight="1">
      <c r="A328" s="5"/>
      <c r="B328" s="24"/>
      <c r="C328" s="25" t="s">
        <v>30</v>
      </c>
      <c r="D328" s="25" t="s">
        <v>94</v>
      </c>
      <c r="E328" s="25" t="s">
        <v>23</v>
      </c>
      <c r="F328" s="26">
        <v>2.8559999999999999</v>
      </c>
      <c r="G328" s="26"/>
      <c r="H328" s="26">
        <v>2.8559999999999999</v>
      </c>
    </row>
    <row r="329" spans="1:9" s="6" customFormat="1" ht="18.75" customHeight="1">
      <c r="A329" s="5"/>
      <c r="B329" s="24"/>
      <c r="C329" s="27" t="s">
        <v>32</v>
      </c>
      <c r="D329" s="27" t="s">
        <v>95</v>
      </c>
      <c r="E329" s="27" t="s">
        <v>23</v>
      </c>
      <c r="F329" s="28">
        <v>1.7709999999999999</v>
      </c>
      <c r="G329" s="28"/>
      <c r="H329" s="28">
        <v>1.7709999999999999</v>
      </c>
    </row>
    <row r="330" spans="1:9">
      <c r="A330" s="3"/>
      <c r="B330" s="8"/>
      <c r="C330" s="9"/>
      <c r="D330" s="9"/>
      <c r="E330" s="9"/>
      <c r="F330" s="10"/>
      <c r="G330" s="10"/>
      <c r="H330" s="10"/>
      <c r="I330" s="6"/>
    </row>
    <row r="331" spans="1:9">
      <c r="A331" s="3"/>
      <c r="B331" s="8"/>
      <c r="C331" s="9"/>
      <c r="D331" s="9"/>
      <c r="E331" s="9"/>
      <c r="F331" s="10"/>
      <c r="G331" s="10"/>
      <c r="H331" s="10"/>
      <c r="I331" s="6"/>
    </row>
    <row r="332" spans="1:9" ht="18">
      <c r="A332" s="3"/>
      <c r="B332" s="54" t="s">
        <v>141</v>
      </c>
      <c r="C332" s="55" t="s">
        <v>142</v>
      </c>
      <c r="D332" s="56"/>
      <c r="E332" s="56"/>
      <c r="F332" s="57"/>
      <c r="G332" s="57"/>
      <c r="H332" s="57"/>
      <c r="I332" s="6"/>
    </row>
    <row r="333" spans="1:9" s="6" customFormat="1" ht="18.75" customHeight="1">
      <c r="A333" s="5"/>
      <c r="B333" s="120" t="s">
        <v>11</v>
      </c>
      <c r="C333" s="120"/>
      <c r="D333" s="120"/>
      <c r="E333" s="120"/>
      <c r="F333" s="120"/>
      <c r="G333" s="21"/>
      <c r="H333" s="21"/>
    </row>
    <row r="334" spans="1:9" s="6" customFormat="1" ht="18.75" customHeight="1">
      <c r="A334" s="5"/>
      <c r="B334" s="29"/>
      <c r="C334" s="29"/>
      <c r="D334" s="29"/>
      <c r="E334" s="29"/>
      <c r="F334" s="60"/>
      <c r="G334" s="119"/>
      <c r="H334" s="119"/>
    </row>
    <row r="335" spans="1:9" ht="18.75" customHeight="1">
      <c r="A335" s="3"/>
      <c r="B335" s="21"/>
      <c r="C335" s="22" t="s">
        <v>12</v>
      </c>
      <c r="D335" s="22" t="s">
        <v>13</v>
      </c>
      <c r="E335" s="22" t="s">
        <v>14</v>
      </c>
      <c r="F335" s="23" t="s">
        <v>15</v>
      </c>
      <c r="G335" s="23" t="s">
        <v>16</v>
      </c>
      <c r="H335" s="23" t="s">
        <v>17</v>
      </c>
      <c r="I335" s="6"/>
    </row>
    <row r="336" spans="1:9" s="6" customFormat="1" ht="18.75" customHeight="1">
      <c r="A336" s="5"/>
      <c r="B336" s="24"/>
      <c r="C336" s="25" t="s">
        <v>18</v>
      </c>
      <c r="D336" s="25" t="s">
        <v>19</v>
      </c>
      <c r="E336" s="25" t="s">
        <v>20</v>
      </c>
      <c r="F336" s="26">
        <v>2472.4090000000001</v>
      </c>
      <c r="G336" s="26"/>
      <c r="H336" s="26">
        <v>2472.4090000000001</v>
      </c>
    </row>
    <row r="337" spans="1:9" s="6" customFormat="1" ht="45">
      <c r="A337" s="5"/>
      <c r="B337" s="24"/>
      <c r="C337" s="27" t="s">
        <v>100</v>
      </c>
      <c r="D337" s="37" t="s">
        <v>101</v>
      </c>
      <c r="E337" s="27" t="s">
        <v>102</v>
      </c>
      <c r="F337" s="28">
        <v>17.554000000000002</v>
      </c>
      <c r="G337" s="28"/>
      <c r="H337" s="28">
        <v>17.554000000000002</v>
      </c>
    </row>
    <row r="338" spans="1:9" s="6" customFormat="1" ht="34.5" customHeight="1">
      <c r="A338" s="5"/>
      <c r="B338" s="24"/>
      <c r="C338" s="25" t="s">
        <v>107</v>
      </c>
      <c r="D338" s="30" t="s">
        <v>108</v>
      </c>
      <c r="E338" s="25" t="s">
        <v>102</v>
      </c>
      <c r="F338" s="26">
        <v>17.554000000000002</v>
      </c>
      <c r="G338" s="26"/>
      <c r="H338" s="26">
        <v>17.554000000000002</v>
      </c>
    </row>
    <row r="339" spans="1:9" s="6" customFormat="1" ht="18.75" customHeight="1">
      <c r="A339" s="5"/>
      <c r="B339" s="24"/>
      <c r="C339" s="27" t="s">
        <v>28</v>
      </c>
      <c r="D339" s="27" t="s">
        <v>93</v>
      </c>
      <c r="E339" s="27" t="s">
        <v>23</v>
      </c>
      <c r="F339" s="28">
        <v>3.8580000000000001</v>
      </c>
      <c r="G339" s="28"/>
      <c r="H339" s="28">
        <v>3.8580000000000001</v>
      </c>
    </row>
    <row r="340" spans="1:9" s="6" customFormat="1" ht="18.75" customHeight="1">
      <c r="A340" s="5"/>
      <c r="B340" s="24"/>
      <c r="C340" s="25" t="s">
        <v>30</v>
      </c>
      <c r="D340" s="25" t="s">
        <v>94</v>
      </c>
      <c r="E340" s="25" t="s">
        <v>23</v>
      </c>
      <c r="F340" s="26">
        <v>2.387</v>
      </c>
      <c r="G340" s="26"/>
      <c r="H340" s="26">
        <v>2.387</v>
      </c>
    </row>
    <row r="341" spans="1:9" s="6" customFormat="1" ht="18.75" customHeight="1">
      <c r="A341" s="5"/>
      <c r="B341" s="24"/>
      <c r="C341" s="27" t="s">
        <v>32</v>
      </c>
      <c r="D341" s="27" t="s">
        <v>95</v>
      </c>
      <c r="E341" s="27" t="s">
        <v>23</v>
      </c>
      <c r="F341" s="28">
        <v>1.536</v>
      </c>
      <c r="G341" s="28"/>
      <c r="H341" s="28">
        <v>1.536</v>
      </c>
    </row>
    <row r="342" spans="1:9">
      <c r="A342" s="3"/>
      <c r="B342" s="8"/>
      <c r="C342" s="9"/>
      <c r="D342" s="9"/>
      <c r="E342" s="9"/>
      <c r="F342" s="10"/>
      <c r="G342" s="10"/>
      <c r="H342" s="10"/>
      <c r="I342" s="6"/>
    </row>
    <row r="343" spans="1:9">
      <c r="A343" s="3"/>
      <c r="B343" s="8"/>
      <c r="C343" s="9"/>
      <c r="D343" s="9"/>
      <c r="E343" s="9"/>
      <c r="F343" s="10"/>
      <c r="G343" s="10"/>
      <c r="H343" s="10"/>
      <c r="I343" s="6"/>
    </row>
    <row r="344" spans="1:9" ht="18">
      <c r="A344" s="3"/>
      <c r="B344" s="54" t="s">
        <v>143</v>
      </c>
      <c r="C344" s="55" t="s">
        <v>144</v>
      </c>
      <c r="D344" s="56"/>
      <c r="E344" s="56"/>
      <c r="F344" s="57"/>
      <c r="G344" s="57"/>
      <c r="H344" s="57"/>
      <c r="I344" s="6"/>
    </row>
    <row r="345" spans="1:9" ht="18.75" customHeight="1">
      <c r="A345" s="3"/>
      <c r="B345" s="120"/>
      <c r="C345" s="121"/>
      <c r="D345" s="121"/>
      <c r="E345" s="121"/>
      <c r="F345" s="121"/>
      <c r="G345" s="38"/>
      <c r="H345" s="38"/>
      <c r="I345" s="6"/>
    </row>
    <row r="346" spans="1:9" s="6" customFormat="1" ht="18.75" customHeight="1">
      <c r="A346" s="5"/>
      <c r="B346" s="29"/>
      <c r="C346" s="29"/>
      <c r="D346" s="29"/>
      <c r="E346" s="29"/>
      <c r="F346" s="60"/>
      <c r="G346" s="119"/>
      <c r="H346" s="119"/>
    </row>
    <row r="347" spans="1:9" ht="18.75" customHeight="1">
      <c r="A347" s="3"/>
      <c r="B347" s="21"/>
      <c r="C347" s="22" t="s">
        <v>12</v>
      </c>
      <c r="D347" s="22" t="s">
        <v>13</v>
      </c>
      <c r="E347" s="22" t="s">
        <v>14</v>
      </c>
      <c r="F347" s="23" t="s">
        <v>15</v>
      </c>
      <c r="G347" s="23" t="s">
        <v>16</v>
      </c>
      <c r="H347" s="23" t="s">
        <v>17</v>
      </c>
      <c r="I347" s="6"/>
    </row>
    <row r="348" spans="1:9" s="6" customFormat="1" ht="18.75" customHeight="1">
      <c r="A348" s="5"/>
      <c r="B348" s="24"/>
      <c r="C348" s="25" t="s">
        <v>18</v>
      </c>
      <c r="D348" s="25" t="s">
        <v>19</v>
      </c>
      <c r="E348" s="25" t="s">
        <v>20</v>
      </c>
      <c r="F348" s="26">
        <v>2472.4090000000001</v>
      </c>
      <c r="G348" s="26"/>
      <c r="H348" s="26">
        <v>2472.4090000000001</v>
      </c>
    </row>
    <row r="349" spans="1:9" s="6" customFormat="1" ht="45">
      <c r="A349" s="5"/>
      <c r="B349" s="24"/>
      <c r="C349" s="27" t="s">
        <v>100</v>
      </c>
      <c r="D349" s="37" t="s">
        <v>101</v>
      </c>
      <c r="E349" s="27" t="s">
        <v>102</v>
      </c>
      <c r="F349" s="28">
        <v>15.917</v>
      </c>
      <c r="G349" s="28"/>
      <c r="H349" s="28">
        <v>15.917</v>
      </c>
    </row>
    <row r="350" spans="1:9" s="6" customFormat="1" ht="34.5" customHeight="1">
      <c r="A350" s="5"/>
      <c r="B350" s="24"/>
      <c r="C350" s="25" t="s">
        <v>107</v>
      </c>
      <c r="D350" s="30" t="s">
        <v>108</v>
      </c>
      <c r="E350" s="25" t="s">
        <v>102</v>
      </c>
      <c r="F350" s="26">
        <v>15.917</v>
      </c>
      <c r="G350" s="26"/>
      <c r="H350" s="26">
        <v>15.917</v>
      </c>
    </row>
    <row r="351" spans="1:9" s="6" customFormat="1" ht="18.75" customHeight="1">
      <c r="A351" s="5"/>
      <c r="B351" s="24"/>
      <c r="C351" s="27" t="s">
        <v>28</v>
      </c>
      <c r="D351" s="27" t="s">
        <v>93</v>
      </c>
      <c r="E351" s="27" t="s">
        <v>23</v>
      </c>
      <c r="F351" s="28">
        <v>3.8579999999999997</v>
      </c>
      <c r="G351" s="28"/>
      <c r="H351" s="28">
        <v>3.8579999999999997</v>
      </c>
    </row>
    <row r="352" spans="1:9" s="6" customFormat="1" ht="18.75" customHeight="1">
      <c r="A352" s="5"/>
      <c r="B352" s="24"/>
      <c r="C352" s="25" t="s">
        <v>30</v>
      </c>
      <c r="D352" s="25" t="s">
        <v>94</v>
      </c>
      <c r="E352" s="25" t="s">
        <v>23</v>
      </c>
      <c r="F352" s="26">
        <v>2.387</v>
      </c>
      <c r="G352" s="26"/>
      <c r="H352" s="26">
        <v>2.387</v>
      </c>
    </row>
    <row r="353" spans="1:9" s="6" customFormat="1" ht="18.75" customHeight="1">
      <c r="A353" s="5"/>
      <c r="B353" s="24"/>
      <c r="C353" s="27" t="s">
        <v>32</v>
      </c>
      <c r="D353" s="27" t="s">
        <v>95</v>
      </c>
      <c r="E353" s="27" t="s">
        <v>23</v>
      </c>
      <c r="F353" s="28">
        <v>1.5369999999999999</v>
      </c>
      <c r="G353" s="28"/>
      <c r="H353" s="28">
        <v>1.5369999999999999</v>
      </c>
    </row>
    <row r="354" spans="1:9">
      <c r="A354" s="3"/>
      <c r="B354" s="8"/>
      <c r="C354" s="9"/>
      <c r="D354" s="9"/>
      <c r="E354" s="9"/>
      <c r="F354" s="10"/>
      <c r="G354" s="10"/>
      <c r="H354" s="10"/>
      <c r="I354" s="6"/>
    </row>
    <row r="355" spans="1:9">
      <c r="A355" s="3"/>
      <c r="B355" s="8"/>
      <c r="C355" s="9"/>
      <c r="D355" s="9"/>
      <c r="E355" s="9"/>
      <c r="F355" s="10"/>
      <c r="G355" s="10"/>
      <c r="H355" s="10"/>
      <c r="I355" s="6"/>
    </row>
    <row r="356" spans="1:9" ht="18">
      <c r="A356" s="3"/>
      <c r="B356" s="54" t="s">
        <v>145</v>
      </c>
      <c r="C356" s="55" t="s">
        <v>146</v>
      </c>
      <c r="D356" s="56"/>
      <c r="E356" s="56"/>
      <c r="F356" s="57"/>
      <c r="G356" s="57"/>
      <c r="H356" s="57"/>
      <c r="I356" s="6"/>
    </row>
    <row r="357" spans="1:9" ht="18.75" customHeight="1">
      <c r="A357" s="3"/>
      <c r="B357" s="120"/>
      <c r="C357" s="121"/>
      <c r="D357" s="121"/>
      <c r="E357" s="121"/>
      <c r="F357" s="121"/>
      <c r="G357" s="38"/>
      <c r="H357" s="38"/>
      <c r="I357" s="6"/>
    </row>
    <row r="358" spans="1:9" s="6" customFormat="1" ht="18.75" customHeight="1">
      <c r="A358" s="5"/>
      <c r="B358" s="29"/>
      <c r="C358" s="29"/>
      <c r="D358" s="29"/>
      <c r="E358" s="29"/>
      <c r="F358" s="60"/>
      <c r="G358" s="119"/>
      <c r="H358" s="119"/>
    </row>
    <row r="359" spans="1:9" ht="18.75" customHeight="1">
      <c r="A359" s="3"/>
      <c r="B359" s="21"/>
      <c r="C359" s="22" t="s">
        <v>12</v>
      </c>
      <c r="D359" s="22" t="s">
        <v>13</v>
      </c>
      <c r="E359" s="22" t="s">
        <v>14</v>
      </c>
      <c r="F359" s="23" t="s">
        <v>15</v>
      </c>
      <c r="G359" s="23" t="s">
        <v>16</v>
      </c>
      <c r="H359" s="23" t="s">
        <v>17</v>
      </c>
      <c r="I359" s="6"/>
    </row>
    <row r="360" spans="1:9" s="6" customFormat="1" ht="34.5" customHeight="1">
      <c r="A360" s="5"/>
      <c r="B360" s="24"/>
      <c r="C360" s="25" t="s">
        <v>107</v>
      </c>
      <c r="D360" s="30" t="s">
        <v>108</v>
      </c>
      <c r="E360" s="25" t="s">
        <v>102</v>
      </c>
      <c r="F360" s="26">
        <v>3.234</v>
      </c>
      <c r="G360" s="26"/>
      <c r="H360" s="26">
        <v>3.234</v>
      </c>
    </row>
    <row r="361" spans="1:9" s="6" customFormat="1" ht="34.5" customHeight="1">
      <c r="A361" s="5"/>
      <c r="B361" s="24"/>
      <c r="C361" s="27" t="s">
        <v>117</v>
      </c>
      <c r="D361" s="37" t="s">
        <v>118</v>
      </c>
      <c r="E361" s="27" t="s">
        <v>23</v>
      </c>
      <c r="F361" s="28">
        <v>1.0580000000000001</v>
      </c>
      <c r="G361" s="28"/>
      <c r="H361" s="28">
        <v>1.0580000000000001</v>
      </c>
    </row>
    <row r="362" spans="1:9" s="6" customFormat="1" ht="45">
      <c r="A362" s="5"/>
      <c r="B362" s="24"/>
      <c r="C362" s="25" t="s">
        <v>119</v>
      </c>
      <c r="D362" s="30" t="s">
        <v>120</v>
      </c>
      <c r="E362" s="25" t="s">
        <v>102</v>
      </c>
      <c r="F362" s="26">
        <v>23.17</v>
      </c>
      <c r="G362" s="26"/>
      <c r="H362" s="26">
        <v>23.17</v>
      </c>
    </row>
    <row r="363" spans="1:9" s="6" customFormat="1" ht="45">
      <c r="A363" s="5"/>
      <c r="B363" s="24"/>
      <c r="C363" s="27" t="s">
        <v>121</v>
      </c>
      <c r="D363" s="37" t="s">
        <v>122</v>
      </c>
      <c r="E363" s="27" t="s">
        <v>102</v>
      </c>
      <c r="F363" s="28">
        <v>19.73</v>
      </c>
      <c r="G363" s="28"/>
      <c r="H363" s="28">
        <v>19.73</v>
      </c>
    </row>
    <row r="364" spans="1:9" s="6" customFormat="1" ht="33.75" customHeight="1">
      <c r="A364" s="5"/>
      <c r="B364" s="24"/>
      <c r="C364" s="25" t="s">
        <v>123</v>
      </c>
      <c r="D364" s="25" t="s">
        <v>124</v>
      </c>
      <c r="E364" s="25" t="s">
        <v>125</v>
      </c>
      <c r="F364" s="26">
        <v>-188.30600000000001</v>
      </c>
      <c r="G364" s="26"/>
      <c r="H364" s="26">
        <v>-188.30600000000001</v>
      </c>
    </row>
    <row r="365" spans="1:9" s="6" customFormat="1" ht="18.75" customHeight="1">
      <c r="A365" s="5"/>
      <c r="B365" s="24"/>
      <c r="C365" s="27" t="s">
        <v>126</v>
      </c>
      <c r="D365" s="27" t="s">
        <v>127</v>
      </c>
      <c r="E365" s="27" t="s">
        <v>125</v>
      </c>
      <c r="F365" s="28">
        <v>100.32</v>
      </c>
      <c r="G365" s="28"/>
      <c r="H365" s="28">
        <v>100.32</v>
      </c>
    </row>
    <row r="366" spans="1:9">
      <c r="A366" s="3"/>
      <c r="B366" s="8"/>
      <c r="C366" s="9"/>
      <c r="D366" s="9"/>
      <c r="E366" s="9"/>
      <c r="F366" s="10"/>
      <c r="G366" s="10"/>
      <c r="H366" s="10"/>
      <c r="I366" s="6"/>
    </row>
    <row r="367" spans="1:9">
      <c r="A367" s="3"/>
      <c r="B367" s="8"/>
      <c r="C367" s="9"/>
      <c r="D367" s="9"/>
      <c r="E367" s="9"/>
      <c r="F367" s="10"/>
      <c r="G367" s="10"/>
      <c r="H367" s="10"/>
      <c r="I367" s="6"/>
    </row>
    <row r="368" spans="1:9" ht="18">
      <c r="A368" s="3"/>
      <c r="B368" s="54" t="s">
        <v>147</v>
      </c>
      <c r="C368" s="55" t="s">
        <v>148</v>
      </c>
      <c r="D368" s="56"/>
      <c r="E368" s="56"/>
      <c r="F368" s="57"/>
      <c r="G368" s="57"/>
      <c r="H368" s="57"/>
      <c r="I368" s="6"/>
    </row>
    <row r="369" spans="1:9" ht="18.75" customHeight="1">
      <c r="A369" s="3"/>
      <c r="B369" s="120"/>
      <c r="C369" s="121"/>
      <c r="D369" s="121"/>
      <c r="E369" s="121"/>
      <c r="F369" s="121"/>
      <c r="G369" s="38"/>
      <c r="H369" s="38"/>
      <c r="I369" s="6"/>
    </row>
    <row r="370" spans="1:9" s="6" customFormat="1" ht="18.75" customHeight="1">
      <c r="A370" s="5"/>
      <c r="B370" s="29"/>
      <c r="C370" s="29"/>
      <c r="D370" s="29"/>
      <c r="E370" s="29"/>
      <c r="F370" s="60"/>
      <c r="G370" s="119"/>
      <c r="H370" s="119"/>
    </row>
    <row r="371" spans="1:9" ht="18.75" customHeight="1">
      <c r="A371" s="3"/>
      <c r="B371" s="21"/>
      <c r="C371" s="22" t="s">
        <v>12</v>
      </c>
      <c r="D371" s="22" t="s">
        <v>13</v>
      </c>
      <c r="E371" s="22" t="s">
        <v>14</v>
      </c>
      <c r="F371" s="23" t="s">
        <v>15</v>
      </c>
      <c r="G371" s="23" t="s">
        <v>16</v>
      </c>
      <c r="H371" s="23" t="s">
        <v>17</v>
      </c>
      <c r="I371" s="6"/>
    </row>
    <row r="372" spans="1:9" s="6" customFormat="1" ht="34.5" customHeight="1">
      <c r="A372" s="5"/>
      <c r="B372" s="24"/>
      <c r="C372" s="25" t="s">
        <v>107</v>
      </c>
      <c r="D372" s="30" t="s">
        <v>108</v>
      </c>
      <c r="E372" s="25" t="s">
        <v>102</v>
      </c>
      <c r="F372" s="26">
        <v>10.851000000000001</v>
      </c>
      <c r="G372" s="26"/>
      <c r="H372" s="26">
        <v>10.851000000000001</v>
      </c>
    </row>
    <row r="373" spans="1:9" s="6" customFormat="1" ht="34.5" customHeight="1">
      <c r="A373" s="5"/>
      <c r="B373" s="24"/>
      <c r="C373" s="27" t="s">
        <v>117</v>
      </c>
      <c r="D373" s="37" t="s">
        <v>118</v>
      </c>
      <c r="E373" s="27" t="s">
        <v>23</v>
      </c>
      <c r="F373" s="28">
        <v>1.0580000000000001</v>
      </c>
      <c r="G373" s="28"/>
      <c r="H373" s="28">
        <v>1.0580000000000001</v>
      </c>
    </row>
    <row r="374" spans="1:9" s="6" customFormat="1" ht="45">
      <c r="A374" s="5"/>
      <c r="B374" s="24"/>
      <c r="C374" s="25" t="s">
        <v>119</v>
      </c>
      <c r="D374" s="30" t="s">
        <v>149</v>
      </c>
      <c r="E374" s="25" t="s">
        <v>102</v>
      </c>
      <c r="F374" s="26">
        <v>15.361000000000001</v>
      </c>
      <c r="G374" s="26"/>
      <c r="H374" s="26">
        <v>15.361000000000001</v>
      </c>
    </row>
    <row r="375" spans="1:9" s="6" customFormat="1" ht="45">
      <c r="A375" s="5"/>
      <c r="B375" s="24"/>
      <c r="C375" s="27" t="s">
        <v>121</v>
      </c>
      <c r="D375" s="37" t="s">
        <v>150</v>
      </c>
      <c r="E375" s="27" t="s">
        <v>102</v>
      </c>
      <c r="F375" s="28">
        <v>12.800999999999998</v>
      </c>
      <c r="G375" s="28"/>
      <c r="H375" s="28">
        <v>12.800999999999998</v>
      </c>
    </row>
    <row r="376" spans="1:9" s="6" customFormat="1" ht="33.75" customHeight="1">
      <c r="A376" s="5"/>
      <c r="B376" s="24"/>
      <c r="C376" s="25" t="s">
        <v>123</v>
      </c>
      <c r="D376" s="25" t="s">
        <v>124</v>
      </c>
      <c r="E376" s="25" t="s">
        <v>125</v>
      </c>
      <c r="F376" s="26">
        <v>-188.601</v>
      </c>
      <c r="G376" s="26"/>
      <c r="H376" s="26">
        <v>-188.601</v>
      </c>
    </row>
    <row r="377" spans="1:9">
      <c r="B377" s="8"/>
      <c r="C377" s="9"/>
      <c r="D377" s="9"/>
      <c r="E377" s="9"/>
      <c r="F377" s="10"/>
      <c r="G377" s="10"/>
      <c r="H377" s="10"/>
      <c r="I377" s="6"/>
    </row>
    <row r="378" spans="1:9"/>
    <row r="379" spans="1:9"/>
  </sheetData>
  <mergeCells count="63">
    <mergeCell ref="B36:F36"/>
    <mergeCell ref="G37:H37"/>
    <mergeCell ref="B46:F46"/>
    <mergeCell ref="G47:H47"/>
    <mergeCell ref="G2:H2"/>
    <mergeCell ref="B20:F20"/>
    <mergeCell ref="G21:H21"/>
    <mergeCell ref="B28:F28"/>
    <mergeCell ref="G29:H29"/>
    <mergeCell ref="B6:H8"/>
    <mergeCell ref="B76:F76"/>
    <mergeCell ref="G77:H77"/>
    <mergeCell ref="B85:F85"/>
    <mergeCell ref="G86:H86"/>
    <mergeCell ref="B56:F56"/>
    <mergeCell ref="G57:H57"/>
    <mergeCell ref="B66:F66"/>
    <mergeCell ref="G67:H67"/>
    <mergeCell ref="B118:F118"/>
    <mergeCell ref="G119:H119"/>
    <mergeCell ref="B127:F127"/>
    <mergeCell ref="G128:H128"/>
    <mergeCell ref="B94:F94"/>
    <mergeCell ref="G95:H95"/>
    <mergeCell ref="B106:F106"/>
    <mergeCell ref="G107:H107"/>
    <mergeCell ref="B154:F154"/>
    <mergeCell ref="G155:H155"/>
    <mergeCell ref="B161:F161"/>
    <mergeCell ref="G162:H162"/>
    <mergeCell ref="B136:F136"/>
    <mergeCell ref="G137:H137"/>
    <mergeCell ref="B145:F145"/>
    <mergeCell ref="G146:H146"/>
    <mergeCell ref="G190:H190"/>
    <mergeCell ref="G200:H200"/>
    <mergeCell ref="G210:H210"/>
    <mergeCell ref="B171:F171"/>
    <mergeCell ref="G172:H172"/>
    <mergeCell ref="B180:F180"/>
    <mergeCell ref="G181:H181"/>
    <mergeCell ref="G256:H256"/>
    <mergeCell ref="G265:H265"/>
    <mergeCell ref="B273:F273"/>
    <mergeCell ref="G274:H274"/>
    <mergeCell ref="G221:H221"/>
    <mergeCell ref="G232:H232"/>
    <mergeCell ref="G244:H244"/>
    <mergeCell ref="G312:H312"/>
    <mergeCell ref="B321:F321"/>
    <mergeCell ref="G322:H322"/>
    <mergeCell ref="B333:F333"/>
    <mergeCell ref="B285:F285"/>
    <mergeCell ref="G286:H286"/>
    <mergeCell ref="G297:H297"/>
    <mergeCell ref="G305:H305"/>
    <mergeCell ref="G358:H358"/>
    <mergeCell ref="B369:F369"/>
    <mergeCell ref="G370:H370"/>
    <mergeCell ref="G334:H334"/>
    <mergeCell ref="B345:F345"/>
    <mergeCell ref="G346:H346"/>
    <mergeCell ref="B357:F357"/>
  </mergeCells>
  <pageMargins left="0.70866141732283472" right="0.70866141732283472" top="0.74803149606299213" bottom="0.74803149606299213" header="0.31496062992125984" footer="0.31496062992125984"/>
  <pageSetup paperSize="9" scale="35" fitToHeight="0" orientation="portrait" r:id="rId1"/>
  <headerFooter>
    <oddHeader>&amp;LEvoenergy - Schedule of Charges 2024-25&amp;R&amp;A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34385-23CC-4E51-9C5A-F22503278A3C}">
  <sheetPr>
    <tabColor rgb="FF141B4D"/>
    <pageSetUpPr fitToPage="1"/>
  </sheetPr>
  <dimension ref="A1:G172"/>
  <sheetViews>
    <sheetView showGridLines="0" topLeftCell="B1" zoomScaleNormal="100" workbookViewId="0">
      <pane ySplit="3" topLeftCell="A4" activePane="bottomLeft" state="frozen"/>
      <selection pane="bottomLeft" activeCell="F9" sqref="F9"/>
    </sheetView>
  </sheetViews>
  <sheetFormatPr defaultColWidth="0" defaultRowHeight="14.25" zeroHeight="1"/>
  <cols>
    <col min="1" max="1" width="12.7109375" style="2" customWidth="1"/>
    <col min="2" max="2" width="10.140625" style="36" customWidth="1"/>
    <col min="3" max="3" width="150.85546875" style="2" bestFit="1" customWidth="1"/>
    <col min="4" max="4" width="51.7109375" style="2" customWidth="1"/>
    <col min="5" max="5" width="25.28515625" style="2" bestFit="1" customWidth="1"/>
    <col min="6" max="6" width="25.28515625" style="2" customWidth="1"/>
    <col min="7" max="7" width="11.42578125" style="2" customWidth="1"/>
    <col min="8" max="16384" width="11.42578125" style="2" hidden="1"/>
  </cols>
  <sheetData>
    <row r="1" spans="1:7" ht="15.95" customHeight="1">
      <c r="A1" s="3"/>
      <c r="B1" s="12"/>
      <c r="C1" s="3"/>
      <c r="D1" s="3"/>
      <c r="E1" s="3"/>
      <c r="F1" s="3"/>
    </row>
    <row r="2" spans="1:7" s="1" customFormat="1" ht="46.5" customHeight="1">
      <c r="A2" s="3"/>
      <c r="B2" s="42" t="s">
        <v>151</v>
      </c>
      <c r="C2" s="43"/>
      <c r="D2" s="43"/>
      <c r="E2" s="43"/>
      <c r="F2" s="43"/>
    </row>
    <row r="3" spans="1:7" s="1" customFormat="1" ht="18" customHeight="1">
      <c r="A3" s="3"/>
      <c r="B3" s="87" t="s">
        <v>2</v>
      </c>
      <c r="C3" s="50"/>
      <c r="D3" s="50"/>
      <c r="E3" s="50"/>
      <c r="F3" s="112"/>
    </row>
    <row r="4" spans="1:7">
      <c r="A4" s="3"/>
      <c r="B4" s="12"/>
      <c r="C4" s="3"/>
      <c r="D4" s="3"/>
      <c r="E4" s="3"/>
      <c r="F4" s="3"/>
    </row>
    <row r="5" spans="1:7" ht="29.25" customHeight="1">
      <c r="B5" s="73" t="s">
        <v>152</v>
      </c>
      <c r="C5" s="74" t="s">
        <v>153</v>
      </c>
      <c r="D5" s="74" t="s">
        <v>14</v>
      </c>
      <c r="E5" s="74" t="s">
        <v>154</v>
      </c>
      <c r="F5" s="74" t="s">
        <v>155</v>
      </c>
    </row>
    <row r="6" spans="1:7" ht="9" customHeight="1">
      <c r="B6" s="67"/>
      <c r="C6" s="68"/>
      <c r="D6" s="68"/>
      <c r="E6" s="68"/>
      <c r="F6" s="68"/>
    </row>
    <row r="7" spans="1:7" s="1" customFormat="1" ht="18" customHeight="1">
      <c r="A7" s="3"/>
      <c r="B7" s="75" t="s">
        <v>156</v>
      </c>
      <c r="C7" s="76"/>
      <c r="D7" s="77"/>
      <c r="E7" s="77"/>
      <c r="F7" s="77"/>
    </row>
    <row r="8" spans="1:7" ht="18" customHeight="1">
      <c r="A8" s="3"/>
      <c r="B8" s="24">
        <v>501</v>
      </c>
      <c r="C8" s="25" t="s">
        <v>157</v>
      </c>
      <c r="D8" s="25" t="s">
        <v>158</v>
      </c>
      <c r="E8" s="65">
        <v>98.45</v>
      </c>
      <c r="F8" s="65">
        <v>108.3</v>
      </c>
      <c r="G8" s="113"/>
    </row>
    <row r="9" spans="1:7" s="1" customFormat="1" ht="18" customHeight="1">
      <c r="A9" s="4"/>
      <c r="B9" s="62">
        <v>502</v>
      </c>
      <c r="C9" s="27" t="s">
        <v>159</v>
      </c>
      <c r="D9" s="27" t="s">
        <v>158</v>
      </c>
      <c r="E9" s="66">
        <v>137.04</v>
      </c>
      <c r="F9" s="66">
        <v>150.74</v>
      </c>
      <c r="G9" s="113"/>
    </row>
    <row r="10" spans="1:7" s="1" customFormat="1" ht="18" customHeight="1">
      <c r="A10" s="4"/>
      <c r="B10" s="24" t="s">
        <v>160</v>
      </c>
      <c r="C10" s="25" t="s">
        <v>161</v>
      </c>
      <c r="D10" s="70" t="s">
        <v>158</v>
      </c>
      <c r="E10" s="65">
        <v>64.33</v>
      </c>
      <c r="F10" s="65">
        <v>70.760000000000005</v>
      </c>
      <c r="G10" s="113"/>
    </row>
    <row r="11" spans="1:7" s="1" customFormat="1" ht="18" customHeight="1">
      <c r="A11" s="4"/>
      <c r="B11" s="75" t="s">
        <v>162</v>
      </c>
      <c r="C11" s="76"/>
      <c r="D11" s="77"/>
      <c r="E11" s="77"/>
      <c r="F11" s="77"/>
      <c r="G11" s="113"/>
    </row>
    <row r="12" spans="1:7" s="6" customFormat="1" ht="18" customHeight="1">
      <c r="A12" s="5"/>
      <c r="B12" s="24">
        <v>503</v>
      </c>
      <c r="C12" s="25" t="s">
        <v>163</v>
      </c>
      <c r="D12" s="25" t="s">
        <v>158</v>
      </c>
      <c r="E12" s="65">
        <v>96.5</v>
      </c>
      <c r="F12" s="65">
        <v>106.15</v>
      </c>
      <c r="G12" s="113"/>
    </row>
    <row r="13" spans="1:7" s="6" customFormat="1" ht="18" customHeight="1">
      <c r="A13" s="5"/>
      <c r="B13" s="62">
        <v>505</v>
      </c>
      <c r="C13" s="27" t="s">
        <v>164</v>
      </c>
      <c r="D13" s="27" t="s">
        <v>158</v>
      </c>
      <c r="E13" s="66">
        <v>193</v>
      </c>
      <c r="F13" s="66">
        <v>212.3</v>
      </c>
      <c r="G13" s="113"/>
    </row>
    <row r="14" spans="1:7" s="6" customFormat="1" ht="18" customHeight="1">
      <c r="A14" s="5"/>
      <c r="B14" s="75" t="s">
        <v>165</v>
      </c>
      <c r="C14" s="76"/>
      <c r="D14" s="77"/>
      <c r="E14" s="77"/>
      <c r="F14" s="77"/>
      <c r="G14" s="113"/>
    </row>
    <row r="15" spans="1:7" ht="18" customHeight="1">
      <c r="B15" s="24">
        <v>504</v>
      </c>
      <c r="C15" s="25" t="s">
        <v>166</v>
      </c>
      <c r="D15" s="25" t="s">
        <v>167</v>
      </c>
      <c r="E15" s="65">
        <v>193</v>
      </c>
      <c r="F15" s="65">
        <v>212.3</v>
      </c>
      <c r="G15" s="113"/>
    </row>
    <row r="16" spans="1:7" ht="18" customHeight="1">
      <c r="B16" s="62">
        <v>510</v>
      </c>
      <c r="C16" s="27" t="s">
        <v>168</v>
      </c>
      <c r="D16" s="27" t="s">
        <v>167</v>
      </c>
      <c r="E16" s="66">
        <v>193</v>
      </c>
      <c r="F16" s="66">
        <v>212.3</v>
      </c>
      <c r="G16" s="113"/>
    </row>
    <row r="17" spans="2:7" ht="18" customHeight="1">
      <c r="B17" s="75" t="s">
        <v>169</v>
      </c>
      <c r="C17" s="76"/>
      <c r="D17" s="77"/>
      <c r="E17" s="77"/>
      <c r="F17" s="77"/>
      <c r="G17" s="113"/>
    </row>
    <row r="18" spans="2:7" ht="18" customHeight="1">
      <c r="B18" s="24">
        <v>506</v>
      </c>
      <c r="C18" s="25" t="s">
        <v>170</v>
      </c>
      <c r="D18" s="25" t="s">
        <v>171</v>
      </c>
      <c r="E18" s="65">
        <v>43.72</v>
      </c>
      <c r="F18" s="65">
        <v>48.09</v>
      </c>
      <c r="G18" s="113"/>
    </row>
    <row r="19" spans="2:7" ht="18" customHeight="1">
      <c r="B19" s="75" t="s">
        <v>172</v>
      </c>
      <c r="C19" s="76"/>
      <c r="D19" s="77"/>
      <c r="E19" s="77"/>
      <c r="F19" s="77"/>
      <c r="G19" s="113"/>
    </row>
    <row r="20" spans="2:7" ht="18" customHeight="1">
      <c r="B20" s="69">
        <v>515</v>
      </c>
      <c r="C20" s="70" t="s">
        <v>173</v>
      </c>
      <c r="D20" s="71" t="s">
        <v>174</v>
      </c>
      <c r="E20" s="72">
        <v>161.91</v>
      </c>
      <c r="F20" s="72">
        <v>178.1</v>
      </c>
      <c r="G20" s="113"/>
    </row>
    <row r="21" spans="2:7" ht="18" customHeight="1">
      <c r="B21" s="62">
        <v>517</v>
      </c>
      <c r="C21" s="27" t="s">
        <v>175</v>
      </c>
      <c r="D21" s="27" t="s">
        <v>176</v>
      </c>
      <c r="E21" s="66">
        <v>260.67</v>
      </c>
      <c r="F21" s="66">
        <v>286.74</v>
      </c>
      <c r="G21" s="113"/>
    </row>
    <row r="22" spans="2:7" ht="18" customHeight="1">
      <c r="B22" s="24">
        <v>518</v>
      </c>
      <c r="C22" s="25" t="s">
        <v>177</v>
      </c>
      <c r="D22" s="26" t="s">
        <v>176</v>
      </c>
      <c r="E22" s="65">
        <v>182.58</v>
      </c>
      <c r="F22" s="65">
        <v>200.84</v>
      </c>
      <c r="G22" s="113"/>
    </row>
    <row r="23" spans="2:7" ht="18" customHeight="1">
      <c r="B23" s="62">
        <v>519</v>
      </c>
      <c r="C23" s="27" t="s">
        <v>178</v>
      </c>
      <c r="D23" s="27" t="s">
        <v>176</v>
      </c>
      <c r="E23" s="66">
        <v>96.5</v>
      </c>
      <c r="F23" s="66">
        <v>106.15</v>
      </c>
      <c r="G23" s="113"/>
    </row>
    <row r="24" spans="2:7" ht="18" customHeight="1">
      <c r="B24" s="75" t="s">
        <v>179</v>
      </c>
      <c r="C24" s="76"/>
      <c r="D24" s="77"/>
      <c r="E24" s="77"/>
      <c r="F24" s="77"/>
      <c r="G24" s="113"/>
    </row>
    <row r="25" spans="2:7" ht="18" customHeight="1">
      <c r="B25" s="24">
        <v>520</v>
      </c>
      <c r="C25" s="25" t="s">
        <v>180</v>
      </c>
      <c r="D25" s="25" t="s">
        <v>181</v>
      </c>
      <c r="E25" s="65">
        <v>1861.69</v>
      </c>
      <c r="F25" s="65">
        <v>2047.86</v>
      </c>
      <c r="G25" s="113"/>
    </row>
    <row r="26" spans="2:7" ht="18" customHeight="1">
      <c r="B26" s="62">
        <v>522</v>
      </c>
      <c r="C26" s="27" t="s">
        <v>182</v>
      </c>
      <c r="D26" s="27" t="s">
        <v>181</v>
      </c>
      <c r="E26" s="66">
        <v>1861.69</v>
      </c>
      <c r="F26" s="66">
        <v>2047.86</v>
      </c>
      <c r="G26" s="113"/>
    </row>
    <row r="27" spans="2:7" ht="18" customHeight="1">
      <c r="B27" s="75" t="s">
        <v>183</v>
      </c>
      <c r="C27" s="76"/>
      <c r="D27" s="77"/>
      <c r="E27" s="77"/>
      <c r="F27" s="77"/>
      <c r="G27" s="113"/>
    </row>
    <row r="28" spans="2:7" ht="18" customHeight="1">
      <c r="B28" s="24">
        <v>526</v>
      </c>
      <c r="C28" s="25" t="s">
        <v>184</v>
      </c>
      <c r="D28" s="25" t="s">
        <v>181</v>
      </c>
      <c r="E28" s="65">
        <v>1861.69</v>
      </c>
      <c r="F28" s="65">
        <v>2047.86</v>
      </c>
      <c r="G28" s="113"/>
    </row>
    <row r="29" spans="2:7" ht="18" customHeight="1">
      <c r="B29" s="62">
        <v>527</v>
      </c>
      <c r="C29" s="27" t="s">
        <v>185</v>
      </c>
      <c r="D29" s="27" t="s">
        <v>181</v>
      </c>
      <c r="E29" s="66">
        <v>2181.1</v>
      </c>
      <c r="F29" s="66">
        <v>2399.21</v>
      </c>
      <c r="G29" s="113"/>
    </row>
    <row r="30" spans="2:7" ht="18" customHeight="1">
      <c r="B30" s="24">
        <v>528</v>
      </c>
      <c r="C30" s="25" t="s">
        <v>186</v>
      </c>
      <c r="D30" s="25" t="s">
        <v>181</v>
      </c>
      <c r="E30" s="65">
        <v>2181.1</v>
      </c>
      <c r="F30" s="65">
        <v>2399.21</v>
      </c>
      <c r="G30" s="113"/>
    </row>
    <row r="31" spans="2:7" ht="18" customHeight="1">
      <c r="B31" s="75" t="s">
        <v>187</v>
      </c>
      <c r="C31" s="76"/>
      <c r="D31" s="77"/>
      <c r="E31" s="77"/>
      <c r="F31" s="77"/>
      <c r="G31" s="113"/>
    </row>
    <row r="32" spans="2:7" ht="18" customHeight="1">
      <c r="B32" s="62">
        <v>541</v>
      </c>
      <c r="C32" s="27" t="s">
        <v>188</v>
      </c>
      <c r="D32" s="27" t="s">
        <v>181</v>
      </c>
      <c r="E32" s="66">
        <v>1877.31</v>
      </c>
      <c r="F32" s="66">
        <v>2065.04</v>
      </c>
      <c r="G32" s="113"/>
    </row>
    <row r="33" spans="2:7" ht="18" customHeight="1">
      <c r="B33" s="24">
        <v>542</v>
      </c>
      <c r="C33" s="25" t="s">
        <v>189</v>
      </c>
      <c r="D33" s="25" t="s">
        <v>181</v>
      </c>
      <c r="E33" s="65">
        <v>2484.89</v>
      </c>
      <c r="F33" s="65">
        <v>2733.38</v>
      </c>
      <c r="G33" s="113"/>
    </row>
    <row r="34" spans="2:7" ht="18" customHeight="1">
      <c r="B34" s="62">
        <v>543</v>
      </c>
      <c r="C34" s="27" t="s">
        <v>190</v>
      </c>
      <c r="D34" s="27" t="s">
        <v>181</v>
      </c>
      <c r="E34" s="66">
        <v>1442.57</v>
      </c>
      <c r="F34" s="66">
        <v>1586.83</v>
      </c>
      <c r="G34" s="113"/>
    </row>
    <row r="35" spans="2:7" ht="18" customHeight="1">
      <c r="B35" s="24">
        <v>544</v>
      </c>
      <c r="C35" s="25" t="s">
        <v>191</v>
      </c>
      <c r="D35" s="25" t="s">
        <v>181</v>
      </c>
      <c r="E35" s="65">
        <v>1877.31</v>
      </c>
      <c r="F35" s="65">
        <v>2065.04</v>
      </c>
      <c r="G35" s="113"/>
    </row>
    <row r="36" spans="2:7" ht="18" customHeight="1">
      <c r="B36" s="62">
        <v>545</v>
      </c>
      <c r="C36" s="27" t="s">
        <v>192</v>
      </c>
      <c r="D36" s="27" t="s">
        <v>181</v>
      </c>
      <c r="E36" s="66">
        <v>1174.71</v>
      </c>
      <c r="F36" s="66">
        <v>1292.18</v>
      </c>
      <c r="G36" s="113"/>
    </row>
    <row r="37" spans="2:7" ht="18" customHeight="1">
      <c r="B37" s="24">
        <v>546</v>
      </c>
      <c r="C37" s="25" t="s">
        <v>193</v>
      </c>
      <c r="D37" s="25" t="s">
        <v>181</v>
      </c>
      <c r="E37" s="65">
        <v>2136.7800000000002</v>
      </c>
      <c r="F37" s="65">
        <v>2350.46</v>
      </c>
      <c r="G37" s="113"/>
    </row>
    <row r="38" spans="2:7" ht="18" customHeight="1">
      <c r="B38" s="62">
        <v>547</v>
      </c>
      <c r="C38" s="27" t="s">
        <v>194</v>
      </c>
      <c r="D38" s="27" t="s">
        <v>181</v>
      </c>
      <c r="E38" s="66">
        <v>2181.1</v>
      </c>
      <c r="F38" s="66">
        <v>2399.21</v>
      </c>
      <c r="G38" s="113"/>
    </row>
    <row r="39" spans="2:7" ht="18" customHeight="1">
      <c r="B39" s="24">
        <v>549</v>
      </c>
      <c r="C39" s="25" t="s">
        <v>195</v>
      </c>
      <c r="D39" s="25" t="s">
        <v>181</v>
      </c>
      <c r="E39" s="65">
        <v>1426.95</v>
      </c>
      <c r="F39" s="65">
        <v>1569.65</v>
      </c>
      <c r="G39" s="113"/>
    </row>
    <row r="40" spans="2:7" ht="18" customHeight="1">
      <c r="B40" s="62">
        <v>559</v>
      </c>
      <c r="C40" s="27" t="s">
        <v>196</v>
      </c>
      <c r="D40" s="27" t="s">
        <v>181</v>
      </c>
      <c r="E40" s="66">
        <v>954.78</v>
      </c>
      <c r="F40" s="66">
        <v>1050.26</v>
      </c>
      <c r="G40" s="113"/>
    </row>
    <row r="41" spans="2:7" ht="18" customHeight="1">
      <c r="B41" s="75" t="s">
        <v>197</v>
      </c>
      <c r="C41" s="76"/>
      <c r="D41" s="77"/>
      <c r="E41" s="77"/>
      <c r="F41" s="77"/>
      <c r="G41" s="113"/>
    </row>
    <row r="42" spans="2:7" ht="18" customHeight="1">
      <c r="B42" s="62">
        <v>560</v>
      </c>
      <c r="C42" s="27" t="s">
        <v>198</v>
      </c>
      <c r="D42" s="27" t="s">
        <v>199</v>
      </c>
      <c r="E42" s="66">
        <v>919.55</v>
      </c>
      <c r="F42" s="66">
        <v>1011.51</v>
      </c>
      <c r="G42" s="113"/>
    </row>
    <row r="43" spans="2:7" ht="18" customHeight="1">
      <c r="B43" s="24">
        <v>561</v>
      </c>
      <c r="C43" s="25" t="s">
        <v>200</v>
      </c>
      <c r="D43" s="25" t="s">
        <v>199</v>
      </c>
      <c r="E43" s="65">
        <v>919.55</v>
      </c>
      <c r="F43" s="65">
        <v>1011.51</v>
      </c>
      <c r="G43" s="113"/>
    </row>
    <row r="44" spans="2:7" ht="18" customHeight="1">
      <c r="B44" s="75" t="s">
        <v>201</v>
      </c>
      <c r="C44" s="76"/>
      <c r="D44" s="77"/>
      <c r="E44" s="77"/>
      <c r="F44" s="77"/>
      <c r="G44" s="113"/>
    </row>
    <row r="45" spans="2:7" ht="18" customHeight="1">
      <c r="B45" s="62">
        <v>562</v>
      </c>
      <c r="C45" s="27" t="s">
        <v>202</v>
      </c>
      <c r="D45" s="27" t="s">
        <v>203</v>
      </c>
      <c r="E45" s="66">
        <v>970.53</v>
      </c>
      <c r="F45" s="66">
        <v>1067.58</v>
      </c>
      <c r="G45" s="113"/>
    </row>
    <row r="46" spans="2:7" ht="18" customHeight="1">
      <c r="B46" s="24">
        <v>563</v>
      </c>
      <c r="C46" s="25" t="s">
        <v>204</v>
      </c>
      <c r="D46" s="25" t="s">
        <v>203</v>
      </c>
      <c r="E46" s="65">
        <v>1284.74</v>
      </c>
      <c r="F46" s="65">
        <v>1413.21</v>
      </c>
      <c r="G46" s="113"/>
    </row>
    <row r="47" spans="2:7" ht="18" customHeight="1">
      <c r="B47" s="75" t="s">
        <v>205</v>
      </c>
      <c r="C47" s="76"/>
      <c r="D47" s="77"/>
      <c r="E47" s="77"/>
      <c r="F47" s="77"/>
      <c r="G47" s="113"/>
    </row>
    <row r="48" spans="2:7" ht="18" customHeight="1">
      <c r="B48" s="62">
        <v>564</v>
      </c>
      <c r="C48" s="27" t="s">
        <v>206</v>
      </c>
      <c r="D48" s="27" t="s">
        <v>181</v>
      </c>
      <c r="E48" s="66">
        <v>1407.93</v>
      </c>
      <c r="F48" s="66">
        <v>1548.72</v>
      </c>
      <c r="G48" s="113"/>
    </row>
    <row r="49" spans="2:7" ht="18" customHeight="1">
      <c r="B49" s="24">
        <v>565</v>
      </c>
      <c r="C49" s="25" t="s">
        <v>207</v>
      </c>
      <c r="D49" s="25" t="s">
        <v>181</v>
      </c>
      <c r="E49" s="65">
        <v>578.78</v>
      </c>
      <c r="F49" s="65">
        <v>636.66</v>
      </c>
      <c r="G49" s="113"/>
    </row>
    <row r="50" spans="2:7" ht="18" customHeight="1">
      <c r="B50" s="62">
        <v>566</v>
      </c>
      <c r="C50" s="27" t="s">
        <v>208</v>
      </c>
      <c r="D50" s="27" t="s">
        <v>181</v>
      </c>
      <c r="E50" s="66">
        <v>1364.64</v>
      </c>
      <c r="F50" s="66">
        <v>1501.1</v>
      </c>
      <c r="G50" s="113"/>
    </row>
    <row r="51" spans="2:7" ht="18" customHeight="1">
      <c r="B51" s="24">
        <v>567</v>
      </c>
      <c r="C51" s="25" t="s">
        <v>207</v>
      </c>
      <c r="D51" s="25" t="s">
        <v>181</v>
      </c>
      <c r="E51" s="65">
        <v>535.5</v>
      </c>
      <c r="F51" s="65">
        <v>589.04999999999995</v>
      </c>
      <c r="G51" s="113"/>
    </row>
    <row r="52" spans="2:7" ht="18" customHeight="1">
      <c r="B52" s="75" t="s">
        <v>209</v>
      </c>
      <c r="C52" s="76"/>
      <c r="D52" s="77"/>
      <c r="E52" s="77"/>
      <c r="F52" s="77"/>
      <c r="G52" s="113"/>
    </row>
    <row r="53" spans="2:7" ht="18" customHeight="1">
      <c r="B53" s="62">
        <v>568</v>
      </c>
      <c r="C53" s="27" t="s">
        <v>210</v>
      </c>
      <c r="D53" s="27" t="s">
        <v>211</v>
      </c>
      <c r="E53" s="63" t="s">
        <v>212</v>
      </c>
      <c r="F53" s="63"/>
      <c r="G53" s="113"/>
    </row>
    <row r="54" spans="2:7" ht="18" customHeight="1">
      <c r="B54" s="24">
        <v>569</v>
      </c>
      <c r="C54" s="25" t="s">
        <v>213</v>
      </c>
      <c r="D54" s="25" t="s">
        <v>211</v>
      </c>
      <c r="E54" s="64" t="s">
        <v>212</v>
      </c>
      <c r="F54" s="64"/>
      <c r="G54" s="113"/>
    </row>
    <row r="55" spans="2:7" ht="18" customHeight="1">
      <c r="B55" s="75" t="s">
        <v>214</v>
      </c>
      <c r="C55" s="76"/>
      <c r="D55" s="77"/>
      <c r="E55" s="77"/>
      <c r="F55" s="77"/>
      <c r="G55" s="113"/>
    </row>
    <row r="56" spans="2:7" ht="18" customHeight="1">
      <c r="B56" s="62">
        <v>570</v>
      </c>
      <c r="C56" s="27" t="s">
        <v>215</v>
      </c>
      <c r="D56" s="27" t="s">
        <v>181</v>
      </c>
      <c r="E56" s="66">
        <v>438.6</v>
      </c>
      <c r="F56" s="66">
        <v>482.46</v>
      </c>
      <c r="G56" s="113"/>
    </row>
    <row r="57" spans="2:7" ht="18" customHeight="1">
      <c r="B57" s="69">
        <v>571</v>
      </c>
      <c r="C57" s="70" t="s">
        <v>216</v>
      </c>
      <c r="D57" s="70" t="s">
        <v>181</v>
      </c>
      <c r="E57" s="72">
        <v>261.5</v>
      </c>
      <c r="F57" s="72">
        <v>287.64999999999998</v>
      </c>
      <c r="G57" s="113"/>
    </row>
    <row r="58" spans="2:7" ht="18" customHeight="1">
      <c r="B58" s="62">
        <v>598</v>
      </c>
      <c r="C58" s="27" t="s">
        <v>217</v>
      </c>
      <c r="D58" s="27" t="s">
        <v>181</v>
      </c>
      <c r="E58" s="66">
        <v>919.4</v>
      </c>
      <c r="F58" s="66">
        <v>1011.34</v>
      </c>
      <c r="G58" s="113"/>
    </row>
    <row r="59" spans="2:7" ht="18" customHeight="1">
      <c r="B59" s="69">
        <v>599</v>
      </c>
      <c r="C59" s="70" t="s">
        <v>218</v>
      </c>
      <c r="D59" s="70" t="s">
        <v>181</v>
      </c>
      <c r="E59" s="72">
        <v>2091.9899999999998</v>
      </c>
      <c r="F59" s="72">
        <v>2301.19</v>
      </c>
      <c r="G59" s="113"/>
    </row>
    <row r="60" spans="2:7" ht="18" customHeight="1">
      <c r="B60" s="62">
        <v>600</v>
      </c>
      <c r="C60" s="27" t="s">
        <v>219</v>
      </c>
      <c r="D60" s="27" t="s">
        <v>181</v>
      </c>
      <c r="E60" s="66">
        <v>2876.48</v>
      </c>
      <c r="F60" s="66">
        <v>3164.13</v>
      </c>
      <c r="G60" s="113"/>
    </row>
    <row r="61" spans="2:7" ht="18" customHeight="1">
      <c r="B61" s="75" t="s">
        <v>220</v>
      </c>
      <c r="C61" s="76"/>
      <c r="D61" s="77"/>
      <c r="E61" s="77"/>
      <c r="F61" s="77"/>
      <c r="G61" s="113"/>
    </row>
    <row r="62" spans="2:7" ht="18" customHeight="1">
      <c r="B62" s="62">
        <v>669</v>
      </c>
      <c r="C62" s="27" t="s">
        <v>221</v>
      </c>
      <c r="D62" s="27" t="s">
        <v>222</v>
      </c>
      <c r="E62" s="66">
        <v>2100.0100000000002</v>
      </c>
      <c r="F62" s="66">
        <v>2310.0100000000002</v>
      </c>
      <c r="G62" s="113"/>
    </row>
    <row r="63" spans="2:7" ht="18" customHeight="1">
      <c r="B63" s="75" t="s">
        <v>223</v>
      </c>
      <c r="C63" s="76"/>
      <c r="D63" s="77"/>
      <c r="E63" s="77"/>
      <c r="F63" s="77"/>
      <c r="G63" s="113"/>
    </row>
    <row r="64" spans="2:7" ht="18" customHeight="1">
      <c r="B64" s="24">
        <v>590</v>
      </c>
      <c r="C64" s="25" t="s">
        <v>224</v>
      </c>
      <c r="D64" s="25" t="s">
        <v>203</v>
      </c>
      <c r="E64" s="65">
        <v>365.17</v>
      </c>
      <c r="F64" s="65">
        <v>401.69</v>
      </c>
      <c r="G64" s="113"/>
    </row>
    <row r="65" spans="2:7" ht="18" customHeight="1">
      <c r="B65" s="62">
        <v>591</v>
      </c>
      <c r="C65" s="27" t="s">
        <v>225</v>
      </c>
      <c r="D65" s="27" t="s">
        <v>203</v>
      </c>
      <c r="E65" s="66">
        <v>1030.3499999999999</v>
      </c>
      <c r="F65" s="66">
        <v>1133.3900000000001</v>
      </c>
      <c r="G65" s="113"/>
    </row>
    <row r="66" spans="2:7" ht="18" customHeight="1">
      <c r="B66" s="75" t="s">
        <v>226</v>
      </c>
      <c r="C66" s="76"/>
      <c r="D66" s="77"/>
      <c r="E66" s="77"/>
      <c r="F66" s="77"/>
      <c r="G66" s="113"/>
    </row>
    <row r="67" spans="2:7" ht="18" customHeight="1">
      <c r="B67" s="24">
        <v>592</v>
      </c>
      <c r="C67" s="25" t="s">
        <v>227</v>
      </c>
      <c r="D67" s="25" t="s">
        <v>158</v>
      </c>
      <c r="E67" s="65">
        <v>684.64</v>
      </c>
      <c r="F67" s="65">
        <v>753.1</v>
      </c>
      <c r="G67" s="113"/>
    </row>
    <row r="68" spans="2:7" ht="18" customHeight="1">
      <c r="B68" s="62">
        <v>593</v>
      </c>
      <c r="C68" s="27" t="s">
        <v>228</v>
      </c>
      <c r="D68" s="27" t="s">
        <v>229</v>
      </c>
      <c r="E68" s="66">
        <v>458.78</v>
      </c>
      <c r="F68" s="66">
        <v>504.66</v>
      </c>
      <c r="G68" s="113"/>
    </row>
    <row r="69" spans="2:7" ht="18" customHeight="1">
      <c r="B69" s="75" t="s">
        <v>230</v>
      </c>
      <c r="C69" s="76"/>
      <c r="D69" s="77"/>
      <c r="E69" s="77"/>
      <c r="F69" s="77"/>
      <c r="G69" s="113"/>
    </row>
    <row r="70" spans="2:7" ht="18" customHeight="1">
      <c r="B70" s="24">
        <v>594</v>
      </c>
      <c r="C70" s="25" t="s">
        <v>231</v>
      </c>
      <c r="D70" s="25" t="s">
        <v>199</v>
      </c>
      <c r="E70" s="65">
        <v>846.98</v>
      </c>
      <c r="F70" s="65">
        <v>931.68</v>
      </c>
      <c r="G70" s="113"/>
    </row>
    <row r="71" spans="2:7" ht="18" customHeight="1">
      <c r="B71" s="62">
        <v>595</v>
      </c>
      <c r="C71" s="27" t="s">
        <v>232</v>
      </c>
      <c r="D71" s="27" t="s">
        <v>199</v>
      </c>
      <c r="E71" s="66">
        <v>2117.44</v>
      </c>
      <c r="F71" s="66">
        <v>2329.1799999999998</v>
      </c>
      <c r="G71" s="113"/>
    </row>
    <row r="72" spans="2:7" ht="18" customHeight="1">
      <c r="B72" s="75" t="s">
        <v>233</v>
      </c>
      <c r="C72" s="76"/>
      <c r="D72" s="77"/>
      <c r="E72" s="77"/>
      <c r="F72" s="77"/>
      <c r="G72" s="113"/>
    </row>
    <row r="73" spans="2:7" ht="18" customHeight="1">
      <c r="B73" s="24">
        <v>603</v>
      </c>
      <c r="C73" s="25" t="s">
        <v>234</v>
      </c>
      <c r="D73" s="25" t="s">
        <v>167</v>
      </c>
      <c r="E73" s="65">
        <v>1317.56</v>
      </c>
      <c r="F73" s="65">
        <v>1449.32</v>
      </c>
      <c r="G73" s="113"/>
    </row>
    <row r="74" spans="2:7" ht="18" customHeight="1">
      <c r="B74" s="62">
        <v>604</v>
      </c>
      <c r="C74" s="27" t="s">
        <v>234</v>
      </c>
      <c r="D74" s="27" t="s">
        <v>167</v>
      </c>
      <c r="E74" s="66">
        <v>1763.9</v>
      </c>
      <c r="F74" s="66">
        <v>1940.29</v>
      </c>
      <c r="G74" s="113"/>
    </row>
    <row r="75" spans="2:7" ht="18" customHeight="1">
      <c r="B75" s="75" t="s">
        <v>235</v>
      </c>
      <c r="C75" s="76"/>
      <c r="D75" s="77"/>
      <c r="E75" s="77"/>
      <c r="F75" s="77"/>
      <c r="G75" s="113"/>
    </row>
    <row r="76" spans="2:7" ht="18" customHeight="1">
      <c r="B76" s="24">
        <v>605</v>
      </c>
      <c r="C76" s="25" t="s">
        <v>236</v>
      </c>
      <c r="D76" s="25" t="s">
        <v>167</v>
      </c>
      <c r="E76" s="65">
        <v>1218.01</v>
      </c>
      <c r="F76" s="65">
        <v>1339.81</v>
      </c>
      <c r="G76" s="113"/>
    </row>
    <row r="77" spans="2:7" ht="18" customHeight="1">
      <c r="B77" s="62">
        <v>606</v>
      </c>
      <c r="C77" s="27" t="s">
        <v>236</v>
      </c>
      <c r="D77" s="27" t="s">
        <v>167</v>
      </c>
      <c r="E77" s="66">
        <v>1601.51</v>
      </c>
      <c r="F77" s="66">
        <v>1761.66</v>
      </c>
      <c r="G77" s="113"/>
    </row>
    <row r="78" spans="2:7" ht="18" customHeight="1">
      <c r="B78" s="75" t="s">
        <v>237</v>
      </c>
      <c r="C78" s="76"/>
      <c r="D78" s="77"/>
      <c r="E78" s="77"/>
      <c r="F78" s="77"/>
      <c r="G78" s="113"/>
    </row>
    <row r="79" spans="2:7" ht="18" customHeight="1">
      <c r="B79" s="24">
        <v>607</v>
      </c>
      <c r="C79" s="25" t="s">
        <v>238</v>
      </c>
      <c r="D79" s="25" t="s">
        <v>239</v>
      </c>
      <c r="E79" s="65">
        <v>1352.43</v>
      </c>
      <c r="F79" s="65">
        <v>1487.67</v>
      </c>
      <c r="G79" s="113"/>
    </row>
    <row r="80" spans="2:7" ht="18" customHeight="1">
      <c r="B80" s="62">
        <v>608</v>
      </c>
      <c r="C80" s="27" t="s">
        <v>240</v>
      </c>
      <c r="D80" s="27" t="s">
        <v>239</v>
      </c>
      <c r="E80" s="66">
        <v>1640.06</v>
      </c>
      <c r="F80" s="66">
        <v>1804.07</v>
      </c>
      <c r="G80" s="113"/>
    </row>
    <row r="81" spans="2:7" ht="18" customHeight="1">
      <c r="B81" s="75" t="s">
        <v>241</v>
      </c>
      <c r="C81" s="76"/>
      <c r="D81" s="77"/>
      <c r="E81" s="77"/>
      <c r="F81" s="77"/>
      <c r="G81" s="113"/>
    </row>
    <row r="82" spans="2:7" ht="18" customHeight="1">
      <c r="B82" s="24">
        <v>609</v>
      </c>
      <c r="C82" s="25" t="s">
        <v>242</v>
      </c>
      <c r="D82" s="25" t="s">
        <v>239</v>
      </c>
      <c r="E82" s="65">
        <v>1546.96</v>
      </c>
      <c r="F82" s="65">
        <v>1701.66</v>
      </c>
      <c r="G82" s="113"/>
    </row>
    <row r="83" spans="2:7" ht="18" customHeight="1">
      <c r="B83" s="62">
        <v>610</v>
      </c>
      <c r="C83" s="27" t="s">
        <v>242</v>
      </c>
      <c r="D83" s="27" t="s">
        <v>239</v>
      </c>
      <c r="E83" s="66">
        <v>1930.46</v>
      </c>
      <c r="F83" s="66">
        <v>2123.5100000000002</v>
      </c>
      <c r="G83" s="113"/>
    </row>
    <row r="84" spans="2:7" ht="18" customHeight="1">
      <c r="B84" s="24">
        <v>611</v>
      </c>
      <c r="C84" s="25" t="s">
        <v>243</v>
      </c>
      <c r="D84" s="25" t="s">
        <v>239</v>
      </c>
      <c r="E84" s="65">
        <v>2524.16</v>
      </c>
      <c r="F84" s="65">
        <v>2776.58</v>
      </c>
      <c r="G84" s="113"/>
    </row>
    <row r="85" spans="2:7" ht="18" customHeight="1">
      <c r="B85" s="62">
        <v>612</v>
      </c>
      <c r="C85" s="27" t="s">
        <v>243</v>
      </c>
      <c r="D85" s="27" t="s">
        <v>239</v>
      </c>
      <c r="E85" s="66">
        <v>3416.85</v>
      </c>
      <c r="F85" s="66">
        <v>3758.54</v>
      </c>
      <c r="G85" s="113"/>
    </row>
    <row r="86" spans="2:7" ht="18" customHeight="1">
      <c r="B86" s="24">
        <v>613</v>
      </c>
      <c r="C86" s="25" t="s">
        <v>244</v>
      </c>
      <c r="D86" s="25" t="s">
        <v>239</v>
      </c>
      <c r="E86" s="65">
        <v>2816.71</v>
      </c>
      <c r="F86" s="65">
        <v>3098.38</v>
      </c>
      <c r="G86" s="113"/>
    </row>
    <row r="87" spans="2:7" ht="18" customHeight="1">
      <c r="B87" s="62">
        <v>614</v>
      </c>
      <c r="C87" s="27" t="s">
        <v>244</v>
      </c>
      <c r="D87" s="27" t="s">
        <v>239</v>
      </c>
      <c r="E87" s="66">
        <v>3858.18</v>
      </c>
      <c r="F87" s="66">
        <v>4244</v>
      </c>
      <c r="G87" s="113"/>
    </row>
    <row r="88" spans="2:7" ht="18" customHeight="1">
      <c r="B88" s="24">
        <v>615</v>
      </c>
      <c r="C88" s="25" t="s">
        <v>245</v>
      </c>
      <c r="D88" s="25" t="s">
        <v>239</v>
      </c>
      <c r="E88" s="65">
        <v>3109.27</v>
      </c>
      <c r="F88" s="65">
        <v>3420.2</v>
      </c>
      <c r="G88" s="113"/>
    </row>
    <row r="89" spans="2:7" ht="18" customHeight="1">
      <c r="B89" s="62">
        <v>616</v>
      </c>
      <c r="C89" s="27" t="s">
        <v>245</v>
      </c>
      <c r="D89" s="27" t="s">
        <v>239</v>
      </c>
      <c r="E89" s="66">
        <v>4299.51</v>
      </c>
      <c r="F89" s="66">
        <v>4729.46</v>
      </c>
      <c r="G89" s="113"/>
    </row>
    <row r="90" spans="2:7" ht="18" customHeight="1">
      <c r="B90" s="75" t="s">
        <v>246</v>
      </c>
      <c r="C90" s="76"/>
      <c r="D90" s="77"/>
      <c r="E90" s="77"/>
      <c r="F90" s="77"/>
      <c r="G90" s="113"/>
    </row>
    <row r="91" spans="2:7" ht="18" customHeight="1">
      <c r="B91" s="24">
        <v>617</v>
      </c>
      <c r="C91" s="25" t="s">
        <v>247</v>
      </c>
      <c r="D91" s="25" t="s">
        <v>248</v>
      </c>
      <c r="E91" s="65">
        <v>1939.06</v>
      </c>
      <c r="F91" s="65">
        <v>2132.9699999999998</v>
      </c>
      <c r="G91" s="113"/>
    </row>
    <row r="92" spans="2:7" ht="18" customHeight="1">
      <c r="B92" s="62">
        <v>618</v>
      </c>
      <c r="C92" s="27" t="s">
        <v>247</v>
      </c>
      <c r="D92" s="27" t="s">
        <v>248</v>
      </c>
      <c r="E92" s="66">
        <v>2534.1799999999998</v>
      </c>
      <c r="F92" s="66">
        <v>2787.6</v>
      </c>
      <c r="G92" s="113"/>
    </row>
    <row r="93" spans="2:7" ht="18" customHeight="1">
      <c r="B93" s="75" t="s">
        <v>249</v>
      </c>
      <c r="C93" s="76"/>
      <c r="D93" s="77"/>
      <c r="E93" s="77"/>
      <c r="F93" s="77"/>
      <c r="G93" s="113"/>
    </row>
    <row r="94" spans="2:7" ht="18" customHeight="1">
      <c r="B94" s="24">
        <v>619</v>
      </c>
      <c r="C94" s="25" t="s">
        <v>250</v>
      </c>
      <c r="D94" s="25" t="s">
        <v>248</v>
      </c>
      <c r="E94" s="65">
        <v>1939.06</v>
      </c>
      <c r="F94" s="65">
        <v>2132.9699999999998</v>
      </c>
      <c r="G94" s="113"/>
    </row>
    <row r="95" spans="2:7" ht="18" customHeight="1">
      <c r="B95" s="62">
        <v>620</v>
      </c>
      <c r="C95" s="27" t="s">
        <v>250</v>
      </c>
      <c r="D95" s="27" t="s">
        <v>248</v>
      </c>
      <c r="E95" s="66">
        <v>2534.1799999999998</v>
      </c>
      <c r="F95" s="66">
        <v>2787.6</v>
      </c>
      <c r="G95" s="113"/>
    </row>
    <row r="96" spans="2:7" ht="18" customHeight="1">
      <c r="B96" s="75" t="s">
        <v>251</v>
      </c>
      <c r="C96" s="76"/>
      <c r="D96" s="77"/>
      <c r="E96" s="77"/>
      <c r="F96" s="77"/>
      <c r="G96" s="113"/>
    </row>
    <row r="97" spans="2:7" ht="18" customHeight="1">
      <c r="B97" s="24">
        <v>621</v>
      </c>
      <c r="C97" s="25" t="s">
        <v>252</v>
      </c>
      <c r="D97" s="25" t="s">
        <v>253</v>
      </c>
      <c r="E97" s="65">
        <v>1468.97</v>
      </c>
      <c r="F97" s="65">
        <v>1615.87</v>
      </c>
      <c r="G97" s="113"/>
    </row>
    <row r="98" spans="2:7" ht="18" customHeight="1">
      <c r="B98" s="62">
        <v>622</v>
      </c>
      <c r="C98" s="27" t="s">
        <v>252</v>
      </c>
      <c r="D98" s="27" t="s">
        <v>253</v>
      </c>
      <c r="E98" s="66">
        <v>1854.92</v>
      </c>
      <c r="F98" s="66">
        <v>2040.41</v>
      </c>
      <c r="G98" s="113"/>
    </row>
    <row r="99" spans="2:7" ht="18" customHeight="1">
      <c r="B99" s="24">
        <v>623</v>
      </c>
      <c r="C99" s="25" t="s">
        <v>254</v>
      </c>
      <c r="D99" s="25" t="s">
        <v>253</v>
      </c>
      <c r="E99" s="65">
        <v>2240.9699999999998</v>
      </c>
      <c r="F99" s="65">
        <v>2465.0700000000002</v>
      </c>
      <c r="G99" s="113"/>
    </row>
    <row r="100" spans="2:7" ht="18" customHeight="1">
      <c r="B100" s="62">
        <v>624</v>
      </c>
      <c r="C100" s="27" t="s">
        <v>254</v>
      </c>
      <c r="D100" s="27" t="s">
        <v>253</v>
      </c>
      <c r="E100" s="66">
        <v>2935.68</v>
      </c>
      <c r="F100" s="66">
        <v>3229.25</v>
      </c>
      <c r="G100" s="113"/>
    </row>
    <row r="101" spans="2:7" ht="18" customHeight="1">
      <c r="B101" s="75" t="s">
        <v>255</v>
      </c>
      <c r="C101" s="76"/>
      <c r="D101" s="77"/>
      <c r="E101" s="77"/>
      <c r="F101" s="77"/>
      <c r="G101" s="113"/>
    </row>
    <row r="102" spans="2:7" ht="18" customHeight="1">
      <c r="B102" s="24">
        <v>625</v>
      </c>
      <c r="C102" s="25" t="s">
        <v>256</v>
      </c>
      <c r="D102" s="25" t="s">
        <v>257</v>
      </c>
      <c r="E102" s="65">
        <v>1570.64</v>
      </c>
      <c r="F102" s="65">
        <v>1727.7</v>
      </c>
      <c r="G102" s="113"/>
    </row>
    <row r="103" spans="2:7" ht="18" customHeight="1">
      <c r="B103" s="62">
        <v>626</v>
      </c>
      <c r="C103" s="27" t="s">
        <v>256</v>
      </c>
      <c r="D103" s="27" t="s">
        <v>257</v>
      </c>
      <c r="E103" s="66">
        <v>2205.5</v>
      </c>
      <c r="F103" s="66">
        <v>2426.0500000000002</v>
      </c>
      <c r="G103" s="113"/>
    </row>
    <row r="104" spans="2:7" ht="18" customHeight="1">
      <c r="B104" s="75" t="s">
        <v>258</v>
      </c>
      <c r="C104" s="76"/>
      <c r="D104" s="77"/>
      <c r="E104" s="77"/>
      <c r="F104" s="77"/>
      <c r="G104" s="113"/>
    </row>
    <row r="105" spans="2:7" ht="18" customHeight="1">
      <c r="B105" s="24">
        <v>627</v>
      </c>
      <c r="C105" s="25" t="s">
        <v>259</v>
      </c>
      <c r="D105" s="25" t="s">
        <v>257</v>
      </c>
      <c r="E105" s="65">
        <v>2487.7399999999998</v>
      </c>
      <c r="F105" s="65">
        <v>2736.51</v>
      </c>
      <c r="G105" s="113"/>
    </row>
    <row r="106" spans="2:7" ht="18" customHeight="1">
      <c r="B106" s="62">
        <v>628</v>
      </c>
      <c r="C106" s="27" t="s">
        <v>259</v>
      </c>
      <c r="D106" s="27" t="s">
        <v>257</v>
      </c>
      <c r="E106" s="66">
        <v>3466.29</v>
      </c>
      <c r="F106" s="66">
        <v>3812.92</v>
      </c>
      <c r="G106" s="113"/>
    </row>
    <row r="107" spans="2:7" ht="18" customHeight="1">
      <c r="B107" s="75" t="s">
        <v>260</v>
      </c>
      <c r="C107" s="76"/>
      <c r="D107" s="77"/>
      <c r="E107" s="77"/>
      <c r="F107" s="77"/>
      <c r="G107" s="113"/>
    </row>
    <row r="108" spans="2:7" ht="18" customHeight="1">
      <c r="B108" s="24">
        <v>629</v>
      </c>
      <c r="C108" s="25" t="s">
        <v>261</v>
      </c>
      <c r="D108" s="25" t="s">
        <v>257</v>
      </c>
      <c r="E108" s="65">
        <v>1115.3800000000001</v>
      </c>
      <c r="F108" s="65">
        <v>1226.92</v>
      </c>
      <c r="G108" s="113"/>
    </row>
    <row r="109" spans="2:7" ht="18" customHeight="1">
      <c r="B109" s="62">
        <v>630</v>
      </c>
      <c r="C109" s="27" t="s">
        <v>261</v>
      </c>
      <c r="D109" s="27" t="s">
        <v>257</v>
      </c>
      <c r="E109" s="66">
        <v>1327</v>
      </c>
      <c r="F109" s="66">
        <v>1459.7</v>
      </c>
      <c r="G109" s="113"/>
    </row>
    <row r="110" spans="2:7" ht="18" customHeight="1">
      <c r="B110" s="75" t="s">
        <v>262</v>
      </c>
      <c r="C110" s="76"/>
      <c r="D110" s="77"/>
      <c r="E110" s="77"/>
      <c r="F110" s="77"/>
      <c r="G110" s="113"/>
    </row>
    <row r="111" spans="2:7" ht="18" customHeight="1">
      <c r="B111" s="24">
        <v>631</v>
      </c>
      <c r="C111" s="25" t="s">
        <v>263</v>
      </c>
      <c r="D111" s="25" t="s">
        <v>257</v>
      </c>
      <c r="E111" s="65">
        <v>2487.7399999999998</v>
      </c>
      <c r="F111" s="65">
        <v>2736.51</v>
      </c>
      <c r="G111" s="113"/>
    </row>
    <row r="112" spans="2:7" ht="18" customHeight="1">
      <c r="B112" s="62">
        <v>632</v>
      </c>
      <c r="C112" s="27" t="s">
        <v>263</v>
      </c>
      <c r="D112" s="27" t="s">
        <v>257</v>
      </c>
      <c r="E112" s="66">
        <v>3466.29</v>
      </c>
      <c r="F112" s="66">
        <v>3812.92</v>
      </c>
      <c r="G112" s="113"/>
    </row>
    <row r="113" spans="2:7" ht="18" customHeight="1">
      <c r="B113" s="75" t="s">
        <v>264</v>
      </c>
      <c r="C113" s="76"/>
      <c r="D113" s="77"/>
      <c r="E113" s="77"/>
      <c r="F113" s="77"/>
      <c r="G113" s="113"/>
    </row>
    <row r="114" spans="2:7" ht="18" customHeight="1">
      <c r="B114" s="24">
        <v>633</v>
      </c>
      <c r="C114" s="25" t="s">
        <v>265</v>
      </c>
      <c r="D114" s="25" t="s">
        <v>257</v>
      </c>
      <c r="E114" s="65">
        <v>1899.59</v>
      </c>
      <c r="F114" s="65">
        <v>2089.5500000000002</v>
      </c>
      <c r="G114" s="113"/>
    </row>
    <row r="115" spans="2:7" ht="18" customHeight="1">
      <c r="B115" s="62">
        <v>634</v>
      </c>
      <c r="C115" s="27" t="s">
        <v>265</v>
      </c>
      <c r="D115" s="27" t="s">
        <v>257</v>
      </c>
      <c r="E115" s="66">
        <v>2560.6999999999998</v>
      </c>
      <c r="F115" s="66">
        <v>2816.77</v>
      </c>
      <c r="G115" s="113"/>
    </row>
    <row r="116" spans="2:7" ht="18" customHeight="1">
      <c r="B116" s="75" t="s">
        <v>266</v>
      </c>
      <c r="C116" s="76"/>
      <c r="D116" s="77"/>
      <c r="E116" s="77"/>
      <c r="F116" s="77"/>
      <c r="G116" s="113"/>
    </row>
    <row r="117" spans="2:7" ht="18" customHeight="1">
      <c r="B117" s="24">
        <v>635</v>
      </c>
      <c r="C117" s="25" t="s">
        <v>267</v>
      </c>
      <c r="D117" s="25" t="s">
        <v>268</v>
      </c>
      <c r="E117" s="65">
        <v>3134.44</v>
      </c>
      <c r="F117" s="65">
        <v>3447.88</v>
      </c>
      <c r="G117" s="113"/>
    </row>
    <row r="118" spans="2:7" ht="18" customHeight="1">
      <c r="B118" s="62">
        <v>636</v>
      </c>
      <c r="C118" s="27" t="s">
        <v>267</v>
      </c>
      <c r="D118" s="27" t="s">
        <v>268</v>
      </c>
      <c r="E118" s="66">
        <v>3692.42</v>
      </c>
      <c r="F118" s="66">
        <v>4061.66</v>
      </c>
      <c r="G118" s="113"/>
    </row>
    <row r="119" spans="2:7" ht="18" customHeight="1">
      <c r="B119" s="75" t="s">
        <v>269</v>
      </c>
      <c r="C119" s="76"/>
      <c r="D119" s="77"/>
      <c r="E119" s="77"/>
      <c r="F119" s="77"/>
      <c r="G119" s="113"/>
    </row>
    <row r="120" spans="2:7" ht="18" customHeight="1">
      <c r="B120" s="24">
        <v>637</v>
      </c>
      <c r="C120" s="25" t="s">
        <v>270</v>
      </c>
      <c r="D120" s="25" t="s">
        <v>271</v>
      </c>
      <c r="E120" s="65">
        <v>3991.69</v>
      </c>
      <c r="F120" s="65">
        <v>4390.8599999999997</v>
      </c>
      <c r="G120" s="113"/>
    </row>
    <row r="121" spans="2:7" ht="18" customHeight="1">
      <c r="B121" s="62">
        <v>638</v>
      </c>
      <c r="C121" s="27" t="s">
        <v>270</v>
      </c>
      <c r="D121" s="27" t="s">
        <v>271</v>
      </c>
      <c r="E121" s="66">
        <v>4994.4799999999996</v>
      </c>
      <c r="F121" s="66">
        <v>5493.93</v>
      </c>
      <c r="G121" s="113"/>
    </row>
    <row r="122" spans="2:7" ht="18" customHeight="1">
      <c r="B122" s="75" t="s">
        <v>272</v>
      </c>
      <c r="C122" s="76"/>
      <c r="D122" s="77"/>
      <c r="E122" s="77"/>
      <c r="F122" s="77"/>
      <c r="G122" s="113"/>
    </row>
    <row r="123" spans="2:7" ht="18" customHeight="1">
      <c r="B123" s="24">
        <v>639</v>
      </c>
      <c r="C123" s="25" t="s">
        <v>273</v>
      </c>
      <c r="D123" s="25" t="s">
        <v>274</v>
      </c>
      <c r="E123" s="65">
        <v>4125.03</v>
      </c>
      <c r="F123" s="65">
        <v>4537.53</v>
      </c>
      <c r="G123" s="113"/>
    </row>
    <row r="124" spans="2:7" ht="18" customHeight="1">
      <c r="B124" s="62">
        <v>640</v>
      </c>
      <c r="C124" s="27" t="s">
        <v>273</v>
      </c>
      <c r="D124" s="27" t="s">
        <v>274</v>
      </c>
      <c r="E124" s="66">
        <v>5171.6000000000004</v>
      </c>
      <c r="F124" s="66">
        <v>5688.76</v>
      </c>
      <c r="G124" s="113"/>
    </row>
    <row r="125" spans="2:7" ht="18" customHeight="1">
      <c r="B125" s="24">
        <v>641</v>
      </c>
      <c r="C125" s="25" t="s">
        <v>275</v>
      </c>
      <c r="D125" s="25" t="s">
        <v>274</v>
      </c>
      <c r="E125" s="65">
        <v>4570.5600000000004</v>
      </c>
      <c r="F125" s="65">
        <v>5027.62</v>
      </c>
      <c r="G125" s="113"/>
    </row>
    <row r="126" spans="2:7" ht="18" customHeight="1">
      <c r="B126" s="62">
        <v>642</v>
      </c>
      <c r="C126" s="27" t="s">
        <v>275</v>
      </c>
      <c r="D126" s="27" t="s">
        <v>274</v>
      </c>
      <c r="E126" s="66">
        <v>5617.12</v>
      </c>
      <c r="F126" s="66">
        <v>6178.83</v>
      </c>
      <c r="G126" s="113"/>
    </row>
    <row r="127" spans="2:7" ht="18" customHeight="1">
      <c r="B127" s="75" t="s">
        <v>276</v>
      </c>
      <c r="C127" s="76"/>
      <c r="D127" s="77"/>
      <c r="E127" s="77"/>
      <c r="F127" s="77"/>
      <c r="G127" s="113"/>
    </row>
    <row r="128" spans="2:7" ht="18" customHeight="1">
      <c r="B128" s="24">
        <v>643</v>
      </c>
      <c r="C128" s="25" t="s">
        <v>277</v>
      </c>
      <c r="D128" s="25" t="s">
        <v>181</v>
      </c>
      <c r="E128" s="65">
        <v>8877.82</v>
      </c>
      <c r="F128" s="65">
        <v>9765.6</v>
      </c>
      <c r="G128" s="113"/>
    </row>
    <row r="129" spans="2:7" ht="18" customHeight="1">
      <c r="B129" s="62">
        <v>644</v>
      </c>
      <c r="C129" s="27" t="s">
        <v>277</v>
      </c>
      <c r="D129" s="27" t="s">
        <v>181</v>
      </c>
      <c r="E129" s="66">
        <v>11283.09</v>
      </c>
      <c r="F129" s="66">
        <v>12411.4</v>
      </c>
      <c r="G129" s="113"/>
    </row>
    <row r="130" spans="2:7" ht="18" customHeight="1">
      <c r="B130" s="24">
        <v>645</v>
      </c>
      <c r="C130" s="25" t="s">
        <v>278</v>
      </c>
      <c r="D130" s="25" t="s">
        <v>181</v>
      </c>
      <c r="E130" s="65">
        <v>12901.95</v>
      </c>
      <c r="F130" s="65">
        <v>14192.15</v>
      </c>
      <c r="G130" s="113"/>
    </row>
    <row r="131" spans="2:7" ht="18" customHeight="1">
      <c r="B131" s="62">
        <v>646</v>
      </c>
      <c r="C131" s="27" t="s">
        <v>278</v>
      </c>
      <c r="D131" s="27" t="s">
        <v>181</v>
      </c>
      <c r="E131" s="66">
        <v>16298.22</v>
      </c>
      <c r="F131" s="66">
        <v>17928.04</v>
      </c>
      <c r="G131" s="113"/>
    </row>
    <row r="132" spans="2:7" ht="18" customHeight="1">
      <c r="B132" s="24">
        <v>647</v>
      </c>
      <c r="C132" s="25" t="s">
        <v>279</v>
      </c>
      <c r="D132" s="25" t="s">
        <v>181</v>
      </c>
      <c r="E132" s="65">
        <v>18933.419999999998</v>
      </c>
      <c r="F132" s="65">
        <v>20826.759999999998</v>
      </c>
      <c r="G132" s="113"/>
    </row>
    <row r="133" spans="2:7" ht="18" customHeight="1">
      <c r="B133" s="62">
        <v>648</v>
      </c>
      <c r="C133" s="27" t="s">
        <v>279</v>
      </c>
      <c r="D133" s="27" t="s">
        <v>181</v>
      </c>
      <c r="E133" s="66">
        <v>23234.79</v>
      </c>
      <c r="F133" s="66">
        <v>25558.27</v>
      </c>
      <c r="G133" s="113"/>
    </row>
    <row r="134" spans="2:7" ht="18" customHeight="1">
      <c r="B134" s="24">
        <v>649</v>
      </c>
      <c r="C134" s="25" t="s">
        <v>280</v>
      </c>
      <c r="D134" s="25" t="s">
        <v>181</v>
      </c>
      <c r="E134" s="65">
        <v>1266.02</v>
      </c>
      <c r="F134" s="65">
        <v>1392.62</v>
      </c>
      <c r="G134" s="113"/>
    </row>
    <row r="135" spans="2:7" ht="18" customHeight="1">
      <c r="B135" s="62">
        <v>650</v>
      </c>
      <c r="C135" s="27" t="s">
        <v>280</v>
      </c>
      <c r="D135" s="27" t="s">
        <v>181</v>
      </c>
      <c r="E135" s="66">
        <v>1558.17</v>
      </c>
      <c r="F135" s="66">
        <v>1713.99</v>
      </c>
      <c r="G135" s="113"/>
    </row>
    <row r="136" spans="2:7" ht="18" customHeight="1">
      <c r="B136" s="24">
        <v>651</v>
      </c>
      <c r="C136" s="25" t="s">
        <v>281</v>
      </c>
      <c r="D136" s="25" t="s">
        <v>181</v>
      </c>
      <c r="E136" s="65">
        <v>1586.63</v>
      </c>
      <c r="F136" s="65">
        <v>1745.29</v>
      </c>
      <c r="G136" s="113"/>
    </row>
    <row r="137" spans="2:7" ht="18" customHeight="1">
      <c r="B137" s="62">
        <v>652</v>
      </c>
      <c r="C137" s="27" t="s">
        <v>281</v>
      </c>
      <c r="D137" s="27" t="s">
        <v>181</v>
      </c>
      <c r="E137" s="66">
        <v>1878.78</v>
      </c>
      <c r="F137" s="66">
        <v>2066.66</v>
      </c>
      <c r="G137" s="113"/>
    </row>
    <row r="138" spans="2:7" ht="18" customHeight="1">
      <c r="B138" s="24">
        <v>653</v>
      </c>
      <c r="C138" s="25" t="s">
        <v>282</v>
      </c>
      <c r="D138" s="25" t="s">
        <v>181</v>
      </c>
      <c r="E138" s="65">
        <v>1218.6199999999999</v>
      </c>
      <c r="F138" s="65">
        <v>1340.48</v>
      </c>
      <c r="G138" s="113"/>
    </row>
    <row r="139" spans="2:7" ht="18" customHeight="1">
      <c r="B139" s="62">
        <v>654</v>
      </c>
      <c r="C139" s="27" t="s">
        <v>282</v>
      </c>
      <c r="D139" s="27" t="s">
        <v>181</v>
      </c>
      <c r="E139" s="66">
        <v>1510.77</v>
      </c>
      <c r="F139" s="66">
        <v>1661.85</v>
      </c>
      <c r="G139" s="113"/>
    </row>
    <row r="140" spans="2:7" ht="18" customHeight="1">
      <c r="B140" s="24">
        <v>655</v>
      </c>
      <c r="C140" s="25" t="s">
        <v>283</v>
      </c>
      <c r="D140" s="25" t="s">
        <v>181</v>
      </c>
      <c r="E140" s="65">
        <v>1543.24</v>
      </c>
      <c r="F140" s="65">
        <v>1697.56</v>
      </c>
      <c r="G140" s="113"/>
    </row>
    <row r="141" spans="2:7" ht="18" customHeight="1">
      <c r="B141" s="62">
        <v>656</v>
      </c>
      <c r="C141" s="27" t="s">
        <v>283</v>
      </c>
      <c r="D141" s="27" t="s">
        <v>181</v>
      </c>
      <c r="E141" s="66">
        <v>1908.43</v>
      </c>
      <c r="F141" s="66">
        <v>2099.27</v>
      </c>
      <c r="G141" s="113"/>
    </row>
    <row r="142" spans="2:7" ht="18" customHeight="1">
      <c r="B142" s="24">
        <v>657</v>
      </c>
      <c r="C142" s="25" t="s">
        <v>284</v>
      </c>
      <c r="D142" s="25" t="s">
        <v>181</v>
      </c>
      <c r="E142" s="65">
        <v>865.8</v>
      </c>
      <c r="F142" s="65">
        <v>952.38</v>
      </c>
      <c r="G142" s="113"/>
    </row>
    <row r="143" spans="2:7" ht="18" customHeight="1">
      <c r="B143" s="62">
        <v>658</v>
      </c>
      <c r="C143" s="27" t="s">
        <v>284</v>
      </c>
      <c r="D143" s="27" t="s">
        <v>181</v>
      </c>
      <c r="E143" s="66">
        <v>942.99</v>
      </c>
      <c r="F143" s="66">
        <v>1037.29</v>
      </c>
      <c r="G143" s="113"/>
    </row>
    <row r="144" spans="2:7" ht="18" customHeight="1">
      <c r="B144" s="24">
        <v>659</v>
      </c>
      <c r="C144" s="25" t="s">
        <v>285</v>
      </c>
      <c r="D144" s="25" t="s">
        <v>181</v>
      </c>
      <c r="E144" s="65">
        <v>934.36</v>
      </c>
      <c r="F144" s="65">
        <v>1027.8</v>
      </c>
      <c r="G144" s="113"/>
    </row>
    <row r="145" spans="2:7" ht="18" customHeight="1">
      <c r="B145" s="62">
        <v>660</v>
      </c>
      <c r="C145" s="27" t="s">
        <v>285</v>
      </c>
      <c r="D145" s="27" t="s">
        <v>181</v>
      </c>
      <c r="E145" s="66">
        <v>1011.55</v>
      </c>
      <c r="F145" s="66">
        <v>1112.71</v>
      </c>
      <c r="G145" s="113"/>
    </row>
    <row r="146" spans="2:7" ht="18" customHeight="1">
      <c r="B146" s="24">
        <v>661</v>
      </c>
      <c r="C146" s="25" t="s">
        <v>286</v>
      </c>
      <c r="D146" s="25" t="s">
        <v>181</v>
      </c>
      <c r="E146" s="65">
        <v>8150.11</v>
      </c>
      <c r="F146" s="65">
        <v>8965.1200000000008</v>
      </c>
      <c r="G146" s="113"/>
    </row>
    <row r="147" spans="2:7" ht="18" customHeight="1">
      <c r="B147" s="62">
        <v>662</v>
      </c>
      <c r="C147" s="27" t="s">
        <v>286</v>
      </c>
      <c r="D147" s="27" t="s">
        <v>181</v>
      </c>
      <c r="E147" s="66">
        <v>8265.9</v>
      </c>
      <c r="F147" s="66">
        <v>9092.49</v>
      </c>
      <c r="G147" s="113"/>
    </row>
    <row r="148" spans="2:7" ht="18" customHeight="1">
      <c r="B148" s="24">
        <v>663</v>
      </c>
      <c r="C148" s="25" t="s">
        <v>287</v>
      </c>
      <c r="D148" s="25" t="s">
        <v>181</v>
      </c>
      <c r="E148" s="65">
        <v>2685.44</v>
      </c>
      <c r="F148" s="65">
        <v>2953.98</v>
      </c>
      <c r="G148" s="113"/>
    </row>
    <row r="149" spans="2:7" ht="18" customHeight="1">
      <c r="B149" s="62">
        <v>664</v>
      </c>
      <c r="C149" s="27" t="s">
        <v>287</v>
      </c>
      <c r="D149" s="27" t="s">
        <v>181</v>
      </c>
      <c r="E149" s="66">
        <v>2762.63</v>
      </c>
      <c r="F149" s="66">
        <v>3038.89</v>
      </c>
      <c r="G149" s="113"/>
    </row>
    <row r="150" spans="2:7" ht="18" customHeight="1">
      <c r="B150" s="24">
        <v>665</v>
      </c>
      <c r="C150" s="25" t="s">
        <v>288</v>
      </c>
      <c r="D150" s="25" t="s">
        <v>181</v>
      </c>
      <c r="E150" s="65">
        <v>3472.36</v>
      </c>
      <c r="F150" s="65">
        <v>3819.6</v>
      </c>
      <c r="G150" s="113"/>
    </row>
    <row r="151" spans="2:7" ht="18" customHeight="1">
      <c r="B151" s="62">
        <v>666</v>
      </c>
      <c r="C151" s="27" t="s">
        <v>288</v>
      </c>
      <c r="D151" s="27" t="s">
        <v>181</v>
      </c>
      <c r="E151" s="66">
        <v>3549.55</v>
      </c>
      <c r="F151" s="66">
        <v>3904.51</v>
      </c>
      <c r="G151" s="113"/>
    </row>
    <row r="152" spans="2:7" ht="18" customHeight="1">
      <c r="B152" s="24">
        <v>667</v>
      </c>
      <c r="C152" s="25" t="s">
        <v>289</v>
      </c>
      <c r="D152" s="25" t="s">
        <v>181</v>
      </c>
      <c r="E152" s="65">
        <v>240.02</v>
      </c>
      <c r="F152" s="65">
        <v>264.02</v>
      </c>
      <c r="G152" s="113"/>
    </row>
    <row r="153" spans="2:7" ht="18" customHeight="1">
      <c r="B153" s="62">
        <v>668</v>
      </c>
      <c r="C153" s="27" t="s">
        <v>289</v>
      </c>
      <c r="D153" s="27" t="s">
        <v>181</v>
      </c>
      <c r="E153" s="66">
        <v>317.20999999999998</v>
      </c>
      <c r="F153" s="66">
        <v>348.93</v>
      </c>
      <c r="G153" s="113"/>
    </row>
    <row r="154" spans="2:7" ht="18" customHeight="1">
      <c r="B154" s="75" t="s">
        <v>290</v>
      </c>
      <c r="C154" s="76"/>
      <c r="D154" s="77"/>
      <c r="E154" s="77"/>
      <c r="F154" s="77"/>
      <c r="G154" s="113"/>
    </row>
    <row r="155" spans="2:7" ht="18" customHeight="1">
      <c r="B155" s="24">
        <v>680</v>
      </c>
      <c r="C155" s="25" t="s">
        <v>291</v>
      </c>
      <c r="D155" s="25"/>
      <c r="E155" s="65">
        <v>793.25</v>
      </c>
      <c r="F155" s="65">
        <v>872.58</v>
      </c>
      <c r="G155" s="113"/>
    </row>
    <row r="156" spans="2:7" ht="18" customHeight="1">
      <c r="B156" s="62">
        <v>681</v>
      </c>
      <c r="C156" s="27" t="s">
        <v>292</v>
      </c>
      <c r="D156" s="27"/>
      <c r="E156" s="66">
        <v>5306.29</v>
      </c>
      <c r="F156" s="66">
        <v>5836.92</v>
      </c>
      <c r="G156" s="113"/>
    </row>
    <row r="157" spans="2:7" ht="18" customHeight="1">
      <c r="B157" s="24">
        <v>682</v>
      </c>
      <c r="C157" s="25" t="s">
        <v>293</v>
      </c>
      <c r="D157" s="25"/>
      <c r="E157" s="65">
        <v>10469.799999999999</v>
      </c>
      <c r="F157" s="65">
        <v>11516.78</v>
      </c>
      <c r="G157" s="113"/>
    </row>
    <row r="158" spans="2:7" ht="18" customHeight="1">
      <c r="B158" s="62">
        <v>683</v>
      </c>
      <c r="C158" s="27" t="s">
        <v>294</v>
      </c>
      <c r="D158" s="27"/>
      <c r="E158" s="66">
        <v>13728.29</v>
      </c>
      <c r="F158" s="66">
        <v>15101.12</v>
      </c>
      <c r="G158" s="113"/>
    </row>
    <row r="159" spans="2:7" ht="18" customHeight="1">
      <c r="B159" s="24">
        <v>684</v>
      </c>
      <c r="C159" s="25" t="s">
        <v>295</v>
      </c>
      <c r="D159" s="25"/>
      <c r="E159" s="65">
        <v>25654.1</v>
      </c>
      <c r="F159" s="65">
        <v>28219.51</v>
      </c>
      <c r="G159" s="113"/>
    </row>
    <row r="160" spans="2:7">
      <c r="B160" s="2"/>
    </row>
    <row r="161" spans="2:6">
      <c r="B161" s="2"/>
    </row>
    <row r="162" spans="2:6" ht="18" customHeight="1">
      <c r="B162" s="81" t="s">
        <v>296</v>
      </c>
      <c r="C162" s="40"/>
      <c r="D162" s="40"/>
      <c r="E162" s="40"/>
      <c r="F162" s="40"/>
    </row>
    <row r="163" spans="2:6" ht="18" customHeight="1">
      <c r="B163" s="78" t="s">
        <v>297</v>
      </c>
      <c r="C163" s="79"/>
      <c r="D163" s="79"/>
      <c r="E163" s="79"/>
      <c r="F163" s="79"/>
    </row>
    <row r="164" spans="2:6" ht="18" customHeight="1">
      <c r="B164" s="95" t="s">
        <v>298</v>
      </c>
      <c r="C164" s="79"/>
      <c r="D164" s="79"/>
      <c r="E164" s="79"/>
      <c r="F164" s="79"/>
    </row>
    <row r="165" spans="2:6" ht="18" customHeight="1">
      <c r="B165" s="78"/>
      <c r="C165" s="79"/>
      <c r="D165" s="79"/>
      <c r="E165" s="79"/>
      <c r="F165" s="79"/>
    </row>
    <row r="166" spans="2:6" ht="18" customHeight="1">
      <c r="B166" s="80" t="s">
        <v>299</v>
      </c>
      <c r="C166" s="79"/>
      <c r="D166" s="79"/>
      <c r="E166" s="79"/>
      <c r="F166" s="79"/>
    </row>
    <row r="167" spans="2:6" ht="18" customHeight="1">
      <c r="B167" s="80" t="s">
        <v>300</v>
      </c>
      <c r="C167" s="79"/>
      <c r="D167" s="79"/>
      <c r="E167" s="79"/>
      <c r="F167" s="79"/>
    </row>
    <row r="168" spans="2:6" ht="18" customHeight="1">
      <c r="B168" s="80" t="s">
        <v>301</v>
      </c>
      <c r="C168" s="79"/>
      <c r="D168" s="79"/>
      <c r="E168" s="79"/>
      <c r="F168" s="79"/>
    </row>
    <row r="169" spans="2:6" ht="18" customHeight="1">
      <c r="B169" s="80" t="s">
        <v>302</v>
      </c>
      <c r="C169" s="79"/>
      <c r="D169" s="79"/>
      <c r="E169" s="79"/>
      <c r="F169" s="79"/>
    </row>
    <row r="170" spans="2:6" ht="18" customHeight="1">
      <c r="B170" s="80" t="s">
        <v>303</v>
      </c>
      <c r="C170" s="79"/>
      <c r="D170" s="79"/>
      <c r="E170" s="79"/>
      <c r="F170" s="79"/>
    </row>
    <row r="171" spans="2:6" ht="18" customHeight="1">
      <c r="B171" s="80"/>
      <c r="C171" s="79"/>
      <c r="D171" s="79"/>
      <c r="E171" s="79"/>
      <c r="F171" s="79"/>
    </row>
    <row r="172" spans="2:6"/>
  </sheetData>
  <pageMargins left="0.70866141732283472" right="0.70866141732283472" top="0.74803149606299213" bottom="0.74803149606299213" header="0.31496062992125984" footer="0.31496062992125984"/>
  <pageSetup paperSize="9" scale="33" fitToHeight="0" orientation="portrait" r:id="rId1"/>
  <headerFooter>
    <oddHeader>&amp;LEvoenergy - Schedule of Charges 2024-25&amp;R&amp;A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EF27D-9E2B-4F7D-94F3-9E2A265E5CF4}">
  <sheetPr>
    <tabColor rgb="FF141B4D"/>
    <pageSetUpPr fitToPage="1"/>
  </sheetPr>
  <dimension ref="A1:E32"/>
  <sheetViews>
    <sheetView showGridLines="0" zoomScaleNormal="100" workbookViewId="0">
      <pane ySplit="3" topLeftCell="A13" activePane="bottomLeft" state="frozen"/>
      <selection pane="bottomLeft" activeCell="B5" sqref="B5:D30"/>
    </sheetView>
  </sheetViews>
  <sheetFormatPr defaultColWidth="0" defaultRowHeight="14.25" zeroHeight="1"/>
  <cols>
    <col min="1" max="1" width="12.7109375" style="2" customWidth="1"/>
    <col min="2" max="2" width="10.140625" style="36" customWidth="1"/>
    <col min="3" max="3" width="85" style="2" customWidth="1"/>
    <col min="4" max="4" width="47.42578125" style="2" customWidth="1"/>
    <col min="5" max="5" width="11.42578125" style="2" customWidth="1"/>
    <col min="6" max="16384" width="11.42578125" style="2" hidden="1"/>
  </cols>
  <sheetData>
    <row r="1" spans="1:4" ht="15.95" customHeight="1">
      <c r="A1" s="3"/>
      <c r="B1" s="12"/>
      <c r="C1" s="3"/>
      <c r="D1" s="3"/>
    </row>
    <row r="2" spans="1:4" s="1" customFormat="1" ht="46.5" customHeight="1">
      <c r="A2" s="3"/>
      <c r="B2" s="42" t="s">
        <v>304</v>
      </c>
      <c r="C2" s="43"/>
      <c r="D2" s="43"/>
    </row>
    <row r="3" spans="1:4" s="1" customFormat="1" ht="18" customHeight="1">
      <c r="A3" s="3"/>
      <c r="B3" s="87" t="s">
        <v>305</v>
      </c>
      <c r="C3" s="50"/>
      <c r="D3" s="50"/>
    </row>
    <row r="4" spans="1:4">
      <c r="A4" s="3"/>
      <c r="B4" s="12"/>
      <c r="C4" s="3"/>
      <c r="D4" s="84"/>
    </row>
    <row r="5" spans="1:4" ht="29.25" customHeight="1">
      <c r="B5" s="73"/>
      <c r="C5" s="74" t="s">
        <v>306</v>
      </c>
      <c r="D5" s="85" t="s">
        <v>307</v>
      </c>
    </row>
    <row r="6" spans="1:4" ht="9" customHeight="1">
      <c r="B6" s="67"/>
      <c r="C6" s="68"/>
      <c r="D6" s="68"/>
    </row>
    <row r="7" spans="1:4" s="1" customFormat="1" ht="18" customHeight="1">
      <c r="A7" s="3"/>
      <c r="B7" s="75" t="s">
        <v>308</v>
      </c>
      <c r="C7" s="76"/>
      <c r="D7" s="77"/>
    </row>
    <row r="8" spans="1:4" ht="18" customHeight="1">
      <c r="A8" s="3"/>
      <c r="B8" s="24"/>
      <c r="C8" s="25" t="s">
        <v>309</v>
      </c>
      <c r="D8" s="82">
        <v>135.34</v>
      </c>
    </row>
    <row r="9" spans="1:4" s="1" customFormat="1" ht="18" customHeight="1">
      <c r="A9" s="4"/>
      <c r="B9" s="62"/>
      <c r="C9" s="27" t="s">
        <v>310</v>
      </c>
      <c r="D9" s="83">
        <v>219.3</v>
      </c>
    </row>
    <row r="10" spans="1:4" s="1" customFormat="1" ht="18" customHeight="1">
      <c r="A10" s="4"/>
      <c r="B10" s="24"/>
      <c r="C10" s="25" t="s">
        <v>311</v>
      </c>
      <c r="D10" s="82">
        <v>261.5</v>
      </c>
    </row>
    <row r="11" spans="1:4" s="1" customFormat="1" ht="18" customHeight="1">
      <c r="A11" s="4"/>
      <c r="B11" s="62"/>
      <c r="C11" s="27" t="s">
        <v>312</v>
      </c>
      <c r="D11" s="83">
        <v>182.31</v>
      </c>
    </row>
    <row r="12" spans="1:4" s="1" customFormat="1" ht="18" customHeight="1">
      <c r="A12" s="4"/>
      <c r="B12" s="24"/>
      <c r="C12" s="25" t="s">
        <v>313</v>
      </c>
      <c r="D12" s="82">
        <v>196.05</v>
      </c>
    </row>
    <row r="13" spans="1:4" s="1" customFormat="1" ht="18" customHeight="1">
      <c r="A13" s="4"/>
      <c r="B13" s="62"/>
      <c r="C13" s="27" t="s">
        <v>314</v>
      </c>
      <c r="D13" s="83">
        <v>193</v>
      </c>
    </row>
    <row r="14" spans="1:4" s="1" customFormat="1" ht="18" customHeight="1">
      <c r="A14" s="4"/>
      <c r="B14" s="24"/>
      <c r="C14" s="25" t="s">
        <v>315</v>
      </c>
      <c r="D14" s="82">
        <v>196.05</v>
      </c>
    </row>
    <row r="15" spans="1:4" s="1" customFormat="1" ht="18" customHeight="1">
      <c r="A15" s="4"/>
      <c r="B15" s="62"/>
      <c r="C15" s="27" t="s">
        <v>316</v>
      </c>
      <c r="D15" s="83">
        <v>174.35</v>
      </c>
    </row>
    <row r="16" spans="1:4" s="1" customFormat="1" ht="18" customHeight="1">
      <c r="A16" s="4"/>
      <c r="B16" s="24"/>
      <c r="C16" s="25" t="s">
        <v>317</v>
      </c>
      <c r="D16" s="82">
        <v>182.58</v>
      </c>
    </row>
    <row r="17" spans="1:4" s="1" customFormat="1" ht="18" customHeight="1">
      <c r="A17" s="4"/>
      <c r="B17" s="62"/>
      <c r="C17" s="27" t="s">
        <v>318</v>
      </c>
      <c r="D17" s="83">
        <v>150.01</v>
      </c>
    </row>
    <row r="18" spans="1:4" s="1" customFormat="1" ht="18" customHeight="1">
      <c r="A18" s="4"/>
      <c r="B18" s="24"/>
      <c r="C18" s="25" t="s">
        <v>319</v>
      </c>
      <c r="D18" s="82">
        <v>196.05</v>
      </c>
    </row>
    <row r="19" spans="1:4" s="1" customFormat="1" ht="18" customHeight="1">
      <c r="A19" s="4"/>
      <c r="B19" s="62"/>
      <c r="C19" s="27" t="s">
        <v>320</v>
      </c>
      <c r="D19" s="83">
        <v>219.3</v>
      </c>
    </row>
    <row r="20" spans="1:4" s="1" customFormat="1" ht="18" customHeight="1">
      <c r="A20" s="4"/>
      <c r="B20" s="24"/>
      <c r="C20" s="25" t="s">
        <v>321</v>
      </c>
      <c r="D20" s="82">
        <v>261.5</v>
      </c>
    </row>
    <row r="21" spans="1:4" s="1" customFormat="1" ht="18" customHeight="1">
      <c r="A21" s="4"/>
      <c r="B21" s="62"/>
      <c r="C21" s="27" t="s">
        <v>322</v>
      </c>
      <c r="D21" s="83">
        <v>261.5</v>
      </c>
    </row>
    <row r="22" spans="1:4" s="1" customFormat="1" ht="18" customHeight="1">
      <c r="A22" s="4"/>
      <c r="B22" s="24"/>
      <c r="C22" s="25" t="s">
        <v>323</v>
      </c>
      <c r="D22" s="82">
        <v>196.05</v>
      </c>
    </row>
    <row r="23" spans="1:4" s="1" customFormat="1" ht="18" customHeight="1">
      <c r="A23" s="4"/>
      <c r="B23" s="24"/>
      <c r="C23" s="25"/>
      <c r="D23" s="70"/>
    </row>
    <row r="24" spans="1:4" s="1" customFormat="1" ht="18" customHeight="1">
      <c r="A24" s="4"/>
      <c r="B24" s="75" t="s">
        <v>324</v>
      </c>
      <c r="C24" s="76"/>
      <c r="D24" s="76"/>
    </row>
    <row r="25" spans="1:4" s="1" customFormat="1" ht="18" customHeight="1">
      <c r="A25" s="4"/>
      <c r="B25" s="24"/>
      <c r="C25" s="25" t="s">
        <v>313</v>
      </c>
      <c r="D25" s="65">
        <v>310.61</v>
      </c>
    </row>
    <row r="26" spans="1:4" s="1" customFormat="1" ht="18" customHeight="1">
      <c r="A26" s="4"/>
      <c r="B26" s="62"/>
      <c r="C26" s="27" t="s">
        <v>314</v>
      </c>
      <c r="D26" s="66">
        <v>270.19</v>
      </c>
    </row>
    <row r="27" spans="1:4" s="1" customFormat="1" ht="18" customHeight="1">
      <c r="A27" s="4"/>
      <c r="B27" s="24"/>
      <c r="C27" s="25" t="s">
        <v>315</v>
      </c>
      <c r="D27" s="65">
        <v>301.86</v>
      </c>
    </row>
    <row r="28" spans="1:4" s="1" customFormat="1" ht="18" customHeight="1">
      <c r="A28" s="4"/>
      <c r="B28" s="62"/>
      <c r="C28" s="27" t="s">
        <v>316</v>
      </c>
      <c r="D28" s="66">
        <v>244.1</v>
      </c>
    </row>
    <row r="29" spans="1:4" s="1" customFormat="1" ht="18" customHeight="1">
      <c r="A29" s="4"/>
      <c r="B29" s="24"/>
      <c r="C29" s="25" t="s">
        <v>317</v>
      </c>
      <c r="D29" s="65">
        <v>255.62</v>
      </c>
    </row>
    <row r="30" spans="1:4" s="1" customFormat="1" ht="18" customHeight="1">
      <c r="A30" s="4"/>
      <c r="B30" s="62"/>
      <c r="C30" s="27" t="s">
        <v>318</v>
      </c>
      <c r="D30" s="66">
        <v>210.01</v>
      </c>
    </row>
    <row r="31" spans="1:4" s="1" customFormat="1" ht="18" customHeight="1">
      <c r="A31" s="4"/>
      <c r="B31" s="24"/>
      <c r="C31" s="25"/>
      <c r="D31" s="25"/>
    </row>
    <row r="32" spans="1:4">
      <c r="B32" s="86"/>
    </row>
  </sheetData>
  <pageMargins left="0.70866141732283472" right="0.70866141732283472" top="0.74803149606299213" bottom="0.74803149606299213" header="0.31496062992125984" footer="0.31496062992125984"/>
  <pageSetup paperSize="9" scale="52" fitToHeight="0" orientation="portrait" r:id="rId1"/>
  <headerFooter>
    <oddHeader>&amp;LEvoenergy - Schedule of Charges 2024-25&amp;R&amp;A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1EE78-2DC0-4C9E-9A41-A7FBFAB3DF27}">
  <sheetPr>
    <tabColor rgb="FF141B4D"/>
    <pageSetUpPr fitToPage="1"/>
  </sheetPr>
  <dimension ref="A1:G33"/>
  <sheetViews>
    <sheetView showGridLines="0" zoomScaleNormal="100" workbookViewId="0">
      <pane ySplit="3" topLeftCell="A4" activePane="bottomLeft" state="frozen"/>
      <selection pane="bottomLeft" activeCell="F10" sqref="F10"/>
    </sheetView>
  </sheetViews>
  <sheetFormatPr defaultColWidth="0" defaultRowHeight="14.25" zeroHeight="1"/>
  <cols>
    <col min="1" max="1" width="12.7109375" style="2" customWidth="1"/>
    <col min="2" max="2" width="10.140625" style="36" customWidth="1"/>
    <col min="3" max="3" width="56.42578125" style="2" bestFit="1" customWidth="1"/>
    <col min="4" max="4" width="13.42578125" style="2" customWidth="1"/>
    <col min="5" max="5" width="25.28515625" style="2" bestFit="1" customWidth="1"/>
    <col min="6" max="6" width="25.28515625" style="2" customWidth="1"/>
    <col min="7" max="7" width="11.42578125" style="2" customWidth="1"/>
    <col min="8" max="16384" width="11.42578125" style="2" hidden="1"/>
  </cols>
  <sheetData>
    <row r="1" spans="1:6" ht="15.95" customHeight="1">
      <c r="A1" s="3"/>
      <c r="B1" s="12"/>
      <c r="C1" s="3"/>
      <c r="D1" s="3"/>
    </row>
    <row r="2" spans="1:6" s="1" customFormat="1" ht="46.5" customHeight="1">
      <c r="A2" s="3"/>
      <c r="B2" s="42" t="s">
        <v>325</v>
      </c>
      <c r="C2" s="43"/>
      <c r="D2" s="43"/>
      <c r="E2" s="43"/>
      <c r="F2" s="43"/>
    </row>
    <row r="3" spans="1:6" s="1" customFormat="1" ht="18" customHeight="1">
      <c r="A3" s="3"/>
      <c r="B3" s="87" t="s">
        <v>305</v>
      </c>
      <c r="C3" s="87"/>
      <c r="D3" s="87"/>
      <c r="E3" s="87"/>
      <c r="F3" s="114"/>
    </row>
    <row r="4" spans="1:6">
      <c r="A4" s="3"/>
      <c r="B4" s="12"/>
      <c r="C4" s="3"/>
      <c r="D4" s="84"/>
    </row>
    <row r="5" spans="1:6" ht="29.25" customHeight="1">
      <c r="B5" s="73" t="s">
        <v>152</v>
      </c>
      <c r="C5" s="74" t="s">
        <v>153</v>
      </c>
      <c r="D5" s="74" t="s">
        <v>14</v>
      </c>
      <c r="E5" s="74" t="s">
        <v>154</v>
      </c>
      <c r="F5" s="74" t="s">
        <v>155</v>
      </c>
    </row>
    <row r="6" spans="1:6" ht="9" customHeight="1">
      <c r="B6" s="2"/>
    </row>
    <row r="7" spans="1:6" ht="18" customHeight="1">
      <c r="A7" s="3"/>
      <c r="B7" s="24" t="s">
        <v>326</v>
      </c>
      <c r="C7" s="25" t="s">
        <v>327</v>
      </c>
      <c r="D7" s="82" t="s">
        <v>328</v>
      </c>
      <c r="E7" s="88">
        <v>15.5</v>
      </c>
      <c r="F7" s="88">
        <v>17.05</v>
      </c>
    </row>
    <row r="8" spans="1:6" s="1" customFormat="1" ht="18" customHeight="1">
      <c r="A8" s="4"/>
      <c r="B8" s="62" t="s">
        <v>329</v>
      </c>
      <c r="C8" s="27" t="s">
        <v>330</v>
      </c>
      <c r="D8" s="83" t="s">
        <v>328</v>
      </c>
      <c r="E8" s="89">
        <v>15.5</v>
      </c>
      <c r="F8" s="89">
        <v>17.05</v>
      </c>
    </row>
    <row r="9" spans="1:6" s="1" customFormat="1" ht="18" customHeight="1">
      <c r="A9" s="4"/>
      <c r="B9" s="24" t="s">
        <v>331</v>
      </c>
      <c r="C9" s="25" t="s">
        <v>332</v>
      </c>
      <c r="D9" s="82" t="s">
        <v>328</v>
      </c>
      <c r="E9" s="88">
        <v>15.5</v>
      </c>
      <c r="F9" s="88">
        <v>17.05</v>
      </c>
    </row>
    <row r="10" spans="1:6" s="1" customFormat="1" ht="18" customHeight="1">
      <c r="A10" s="4"/>
      <c r="B10" s="62" t="s">
        <v>333</v>
      </c>
      <c r="C10" s="27" t="s">
        <v>334</v>
      </c>
      <c r="D10" s="83" t="s">
        <v>328</v>
      </c>
      <c r="E10" s="89">
        <v>15.5</v>
      </c>
      <c r="F10" s="89">
        <v>17.05</v>
      </c>
    </row>
    <row r="11" spans="1:6" s="1" customFormat="1" ht="18" customHeight="1">
      <c r="A11" s="4"/>
      <c r="B11" s="92" t="s">
        <v>335</v>
      </c>
      <c r="C11" s="70"/>
      <c r="D11" s="90"/>
      <c r="E11" s="91"/>
      <c r="F11" s="91"/>
    </row>
    <row r="12" spans="1:6" s="1" customFormat="1" ht="18" customHeight="1">
      <c r="A12" s="4"/>
      <c r="B12" s="24"/>
      <c r="C12" s="25"/>
      <c r="D12" s="82"/>
      <c r="E12" s="82"/>
      <c r="F12" s="82"/>
    </row>
    <row r="13" spans="1:6" s="1" customFormat="1" ht="18" hidden="1" customHeight="1">
      <c r="A13" s="4"/>
      <c r="B13" s="24"/>
      <c r="C13" s="25"/>
      <c r="D13" s="82"/>
      <c r="E13" s="82"/>
      <c r="F13" s="82"/>
    </row>
    <row r="14" spans="1:6" s="1" customFormat="1" ht="18" hidden="1" customHeight="1">
      <c r="A14" s="4"/>
      <c r="B14" s="24"/>
      <c r="C14" s="25"/>
      <c r="D14" s="82"/>
      <c r="E14" s="82"/>
      <c r="F14" s="82"/>
    </row>
    <row r="15" spans="1:6" s="1" customFormat="1" ht="18" hidden="1" customHeight="1">
      <c r="A15" s="4"/>
      <c r="B15" s="24"/>
      <c r="C15" s="25"/>
      <c r="D15" s="82"/>
      <c r="E15" s="82"/>
      <c r="F15" s="82"/>
    </row>
    <row r="16" spans="1:6" s="1" customFormat="1" ht="18" hidden="1" customHeight="1">
      <c r="A16" s="4"/>
      <c r="B16" s="24"/>
      <c r="C16" s="25"/>
      <c r="D16" s="82"/>
      <c r="E16" s="82"/>
      <c r="F16" s="82"/>
    </row>
    <row r="17" spans="1:7" s="1" customFormat="1" ht="18" hidden="1" customHeight="1">
      <c r="A17" s="4"/>
      <c r="B17" s="24"/>
      <c r="C17" s="25"/>
      <c r="D17" s="82"/>
      <c r="E17" s="82"/>
      <c r="F17" s="82"/>
    </row>
    <row r="18" spans="1:7" s="1" customFormat="1" ht="18" hidden="1" customHeight="1">
      <c r="A18" s="4"/>
      <c r="B18" s="24"/>
      <c r="C18" s="25"/>
      <c r="D18" s="82"/>
      <c r="E18" s="82"/>
      <c r="F18" s="82"/>
    </row>
    <row r="19" spans="1:7" s="1" customFormat="1" ht="18" hidden="1" customHeight="1">
      <c r="A19" s="4"/>
      <c r="B19" s="24"/>
      <c r="C19" s="25"/>
      <c r="D19" s="82"/>
      <c r="E19" s="82"/>
      <c r="F19" s="82"/>
    </row>
    <row r="20" spans="1:7" s="1" customFormat="1" ht="18" hidden="1" customHeight="1">
      <c r="A20" s="4"/>
      <c r="B20" s="24"/>
      <c r="C20" s="25"/>
      <c r="D20" s="82"/>
      <c r="E20" s="82"/>
      <c r="F20" s="82"/>
    </row>
    <row r="21" spans="1:7" s="1" customFormat="1" ht="18" hidden="1" customHeight="1">
      <c r="A21" s="4"/>
      <c r="B21" s="24"/>
      <c r="C21" s="25"/>
      <c r="D21" s="82"/>
      <c r="E21" s="82"/>
      <c r="F21" s="82"/>
    </row>
    <row r="22" spans="1:7" s="1" customFormat="1" ht="18" hidden="1" customHeight="1">
      <c r="A22" s="4"/>
      <c r="B22" s="24"/>
      <c r="C22" s="25"/>
      <c r="D22" s="82"/>
      <c r="E22" s="82"/>
      <c r="F22" s="82"/>
    </row>
    <row r="23" spans="1:7" s="1" customFormat="1" ht="18" hidden="1" customHeight="1">
      <c r="A23" s="4"/>
      <c r="B23" s="24"/>
      <c r="C23" s="25"/>
      <c r="D23" s="70"/>
    </row>
    <row r="24" spans="1:7" s="1" customFormat="1" ht="18" hidden="1" customHeight="1">
      <c r="A24" s="4"/>
      <c r="B24" s="24"/>
      <c r="C24" s="25"/>
      <c r="D24" s="70"/>
    </row>
    <row r="25" spans="1:7" s="1" customFormat="1" ht="18" hidden="1" customHeight="1">
      <c r="A25" s="4"/>
      <c r="B25" s="24"/>
      <c r="C25" s="25"/>
      <c r="D25" s="70"/>
    </row>
    <row r="26" spans="1:7" s="1" customFormat="1" ht="18" hidden="1" customHeight="1">
      <c r="A26" s="4"/>
      <c r="B26" s="24"/>
      <c r="C26" s="25"/>
      <c r="D26" s="70"/>
    </row>
    <row r="27" spans="1:7" s="1" customFormat="1" ht="18" hidden="1" customHeight="1">
      <c r="A27" s="4"/>
      <c r="B27" s="24"/>
      <c r="C27" s="25"/>
      <c r="D27" s="70"/>
    </row>
    <row r="28" spans="1:7" s="1" customFormat="1" ht="18" hidden="1" customHeight="1">
      <c r="A28" s="4"/>
      <c r="B28" s="24"/>
      <c r="C28" s="25"/>
      <c r="D28" s="70"/>
    </row>
    <row r="29" spans="1:7" s="1" customFormat="1" ht="18" hidden="1" customHeight="1">
      <c r="A29" s="4"/>
      <c r="B29" s="24"/>
      <c r="C29" s="25"/>
      <c r="D29" s="70"/>
    </row>
    <row r="30" spans="1:7" s="1" customFormat="1" ht="18" hidden="1" customHeight="1">
      <c r="A30" s="4"/>
      <c r="B30" s="24"/>
      <c r="C30" s="25"/>
      <c r="D30" s="70"/>
    </row>
    <row r="31" spans="1:7" s="1" customFormat="1" ht="18" hidden="1" customHeight="1">
      <c r="A31" s="4"/>
      <c r="B31" s="24"/>
      <c r="C31" s="25"/>
      <c r="D31" s="70"/>
    </row>
    <row r="32" spans="1:7" ht="15" hidden="1">
      <c r="A32" s="4"/>
      <c r="B32" s="24"/>
      <c r="C32" s="25"/>
      <c r="D32" s="70"/>
      <c r="E32" s="1"/>
      <c r="F32" s="1"/>
      <c r="G32" s="1"/>
    </row>
    <row r="33" spans="1:7" ht="15" hidden="1">
      <c r="A33" s="4"/>
      <c r="B33" s="24"/>
      <c r="C33" s="25"/>
      <c r="D33" s="70"/>
      <c r="E33" s="1"/>
      <c r="F33" s="1"/>
      <c r="G33" s="1"/>
    </row>
  </sheetData>
  <pageMargins left="0.70866141732283472" right="0.70866141732283472" top="0.74803149606299213" bottom="0.74803149606299213" header="0.31496062992125984" footer="0.31496062992125984"/>
  <pageSetup paperSize="9" scale="68" fitToHeight="0" orientation="portrait" r:id="rId1"/>
  <headerFooter>
    <oddHeader>&amp;LEvoenergy - Schedule of Charges 2024-25&amp;R&amp;A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CC50D-D641-4B23-9DC1-B3E41525E495}">
  <sheetPr>
    <tabColor rgb="FF141B4D"/>
    <pageSetUpPr fitToPage="1"/>
  </sheetPr>
  <dimension ref="A1:J51"/>
  <sheetViews>
    <sheetView showGridLines="0" zoomScaleNormal="100" workbookViewId="0">
      <pane ySplit="12" topLeftCell="A13" activePane="bottomLeft" state="frozen"/>
      <selection pane="bottomLeft" activeCell="H9" sqref="H9"/>
    </sheetView>
  </sheetViews>
  <sheetFormatPr defaultColWidth="0" defaultRowHeight="0" customHeight="1" zeroHeight="1"/>
  <cols>
    <col min="1" max="1" width="12.7109375" style="2" customWidth="1"/>
    <col min="2" max="2" width="10.140625" style="36" customWidth="1"/>
    <col min="3" max="3" width="46.28515625" style="2" bestFit="1" customWidth="1"/>
    <col min="4" max="4" width="11" style="2" bestFit="1" customWidth="1"/>
    <col min="5" max="5" width="77.140625" style="2" customWidth="1"/>
    <col min="6" max="6" width="11" style="2" customWidth="1"/>
    <col min="7" max="7" width="32.85546875" style="2" bestFit="1" customWidth="1"/>
    <col min="8" max="8" width="32.85546875" style="2" customWidth="1"/>
    <col min="9" max="9" width="11.42578125" style="2" customWidth="1"/>
    <col min="10" max="10" width="0" style="2" hidden="1" customWidth="1"/>
    <col min="11" max="16384" width="11.42578125" style="2" hidden="1"/>
  </cols>
  <sheetData>
    <row r="1" spans="1:9" ht="15.95" customHeight="1">
      <c r="A1" s="3"/>
      <c r="B1" s="12"/>
      <c r="C1" s="3"/>
      <c r="D1" s="3"/>
      <c r="E1" s="3"/>
      <c r="F1" s="3"/>
      <c r="G1" s="3"/>
      <c r="H1" s="3"/>
    </row>
    <row r="2" spans="1:9" s="1" customFormat="1" ht="46.5" customHeight="1">
      <c r="A2" s="3"/>
      <c r="B2" s="126" t="s">
        <v>336</v>
      </c>
      <c r="C2" s="126"/>
      <c r="D2" s="126"/>
      <c r="E2" s="126"/>
      <c r="F2" s="126"/>
      <c r="G2" s="126"/>
      <c r="H2" s="108"/>
    </row>
    <row r="3" spans="1:9" s="1" customFormat="1" ht="18" customHeight="1">
      <c r="A3" s="3"/>
      <c r="B3" s="105" t="s">
        <v>305</v>
      </c>
      <c r="C3" s="106"/>
      <c r="D3" s="106"/>
      <c r="E3" s="106"/>
      <c r="F3" s="106"/>
      <c r="G3" s="106"/>
      <c r="H3" s="115"/>
    </row>
    <row r="4" spans="1:9" s="1" customFormat="1" ht="14.25" customHeight="1">
      <c r="A4" s="3"/>
      <c r="B4" s="104"/>
      <c r="C4" s="104"/>
      <c r="D4" s="104"/>
      <c r="E4" s="104"/>
      <c r="F4" s="104"/>
      <c r="G4" s="104"/>
      <c r="H4" s="104"/>
    </row>
    <row r="5" spans="1:9" s="1" customFormat="1" ht="14.25" customHeight="1">
      <c r="A5" s="3"/>
      <c r="B5" s="127" t="s">
        <v>337</v>
      </c>
      <c r="C5" s="127"/>
      <c r="D5" s="127"/>
      <c r="E5" s="127"/>
      <c r="F5" s="127"/>
      <c r="G5" s="127"/>
      <c r="H5" s="109"/>
    </row>
    <row r="6" spans="1:9" s="1" customFormat="1" ht="14.25" customHeight="1">
      <c r="A6" s="3"/>
      <c r="B6" s="127"/>
      <c r="C6" s="127"/>
      <c r="D6" s="127"/>
      <c r="E6" s="127"/>
      <c r="F6" s="127"/>
      <c r="G6" s="127"/>
      <c r="H6" s="109"/>
    </row>
    <row r="7" spans="1:9" s="1" customFormat="1" ht="14.25" customHeight="1">
      <c r="A7" s="3"/>
      <c r="B7" s="127"/>
      <c r="C7" s="127"/>
      <c r="D7" s="127"/>
      <c r="E7" s="127"/>
      <c r="F7" s="127"/>
      <c r="G7" s="127"/>
      <c r="H7" s="109"/>
    </row>
    <row r="8" spans="1:9" s="1" customFormat="1" ht="14.25" customHeight="1">
      <c r="A8" s="3"/>
      <c r="B8" s="127"/>
      <c r="C8" s="127"/>
      <c r="D8" s="127"/>
      <c r="E8" s="127"/>
      <c r="F8" s="127"/>
      <c r="G8" s="127"/>
      <c r="H8" s="109"/>
    </row>
    <row r="9" spans="1:9" s="1" customFormat="1" ht="14.25" customHeight="1">
      <c r="A9" s="3"/>
      <c r="B9" s="127"/>
      <c r="C9" s="127"/>
      <c r="D9" s="127"/>
      <c r="E9" s="127"/>
      <c r="F9" s="127"/>
      <c r="G9" s="127"/>
      <c r="H9" s="109"/>
    </row>
    <row r="10" spans="1:9" s="1" customFormat="1" ht="14.25" customHeight="1">
      <c r="A10" s="3"/>
      <c r="B10" s="127"/>
      <c r="C10" s="127"/>
      <c r="D10" s="127"/>
      <c r="E10" s="127"/>
      <c r="F10" s="127"/>
      <c r="G10" s="127"/>
      <c r="H10" s="109"/>
    </row>
    <row r="11" spans="1:9" s="1" customFormat="1" ht="14.25" customHeight="1">
      <c r="A11" s="3"/>
      <c r="B11" s="127"/>
      <c r="C11" s="127"/>
      <c r="D11" s="127"/>
      <c r="E11" s="127"/>
      <c r="F11" s="127"/>
      <c r="G11" s="127"/>
      <c r="H11" s="109"/>
    </row>
    <row r="12" spans="1:9" s="1" customFormat="1" ht="14.25" customHeight="1">
      <c r="A12" s="3"/>
      <c r="C12" s="87"/>
      <c r="D12" s="87"/>
      <c r="E12" s="87"/>
      <c r="F12" s="87"/>
      <c r="G12" s="87"/>
      <c r="H12" s="114"/>
    </row>
    <row r="13" spans="1:9" ht="14.25">
      <c r="A13" s="3"/>
      <c r="B13" s="12"/>
      <c r="C13" s="3"/>
      <c r="D13" s="84"/>
      <c r="E13" s="84"/>
      <c r="F13" s="84"/>
      <c r="G13" s="84"/>
      <c r="H13" s="84"/>
    </row>
    <row r="14" spans="1:9" ht="29.25" customHeight="1">
      <c r="B14" s="73" t="s">
        <v>152</v>
      </c>
      <c r="C14" s="74" t="s">
        <v>338</v>
      </c>
      <c r="D14" s="74"/>
      <c r="E14" s="74" t="s">
        <v>153</v>
      </c>
      <c r="F14" s="74"/>
      <c r="G14" s="85" t="s">
        <v>339</v>
      </c>
      <c r="H14" s="85" t="s">
        <v>340</v>
      </c>
    </row>
    <row r="15" spans="1:9" ht="9" customHeight="1">
      <c r="B15" s="2"/>
    </row>
    <row r="16" spans="1:9" ht="50.1" customHeight="1">
      <c r="A16" s="3"/>
      <c r="B16" s="100">
        <v>201</v>
      </c>
      <c r="C16" s="100" t="s">
        <v>341</v>
      </c>
      <c r="D16" s="82"/>
      <c r="E16" s="103" t="s">
        <v>342</v>
      </c>
      <c r="F16" s="82"/>
      <c r="G16" s="110" t="str">
        <f>"-41.85c per kWh"</f>
        <v>-41.85c per kWh</v>
      </c>
      <c r="H16" s="110" t="str">
        <f>"-46.04c per kWh"</f>
        <v>-46.04c per kWh</v>
      </c>
      <c r="I16" s="116"/>
    </row>
    <row r="17" spans="1:9" ht="50.1" customHeight="1">
      <c r="A17" s="3"/>
      <c r="B17" s="102">
        <v>301</v>
      </c>
      <c r="C17" s="102" t="s">
        <v>343</v>
      </c>
      <c r="D17" s="83"/>
      <c r="E17" s="101" t="s">
        <v>344</v>
      </c>
      <c r="F17" s="83"/>
      <c r="G17" s="111" t="str">
        <f>"-31.84c per kWh"</f>
        <v>-31.84c per kWh</v>
      </c>
      <c r="H17" s="111" t="str">
        <f>"-35.02c per kWh"</f>
        <v>-35.02c per kWh</v>
      </c>
      <c r="I17" s="116"/>
    </row>
    <row r="18" spans="1:9" ht="50.1" customHeight="1">
      <c r="A18" s="3"/>
      <c r="B18" s="100">
        <v>302</v>
      </c>
      <c r="C18" s="100" t="s">
        <v>345</v>
      </c>
      <c r="D18" s="82"/>
      <c r="E18" s="103" t="s">
        <v>346</v>
      </c>
      <c r="F18" s="82"/>
      <c r="G18" s="110" t="str">
        <f>"-37.50c per kWh"</f>
        <v>-37.50c per kWh</v>
      </c>
      <c r="H18" s="110" t="str">
        <f>"-41.25c per kWh"</f>
        <v>-41.25c per kWh</v>
      </c>
      <c r="I18" s="116"/>
    </row>
    <row r="19" spans="1:9" ht="50.1" customHeight="1">
      <c r="A19" s="3"/>
      <c r="B19" s="102">
        <v>303</v>
      </c>
      <c r="C19" s="102" t="s">
        <v>347</v>
      </c>
      <c r="D19" s="83"/>
      <c r="E19" s="101" t="s">
        <v>348</v>
      </c>
      <c r="F19" s="83"/>
      <c r="G19" s="111" t="str">
        <f>"-26.07c per kWh"</f>
        <v>-26.07c per kWh</v>
      </c>
      <c r="H19" s="111" t="str">
        <f>"-28.68c per kWh"</f>
        <v>-28.68c per kWh</v>
      </c>
      <c r="I19" s="116"/>
    </row>
    <row r="20" spans="1:9" ht="50.1" customHeight="1">
      <c r="A20" s="3"/>
      <c r="B20" s="100">
        <v>304</v>
      </c>
      <c r="C20" s="100" t="s">
        <v>347</v>
      </c>
      <c r="D20" s="82"/>
      <c r="E20" s="103" t="s">
        <v>349</v>
      </c>
      <c r="F20" s="82"/>
      <c r="G20" s="110" t="str">
        <f>"-21.96c per kWh"</f>
        <v>-21.96c per kWh</v>
      </c>
      <c r="H20" s="110" t="str">
        <f>"-24.16c per kWh"</f>
        <v>-24.16c per kWh</v>
      </c>
      <c r="I20" s="116"/>
    </row>
    <row r="21" spans="1:9" s="1" customFormat="1" ht="18" customHeight="1">
      <c r="A21" s="4"/>
      <c r="B21" s="92"/>
      <c r="C21" s="70"/>
      <c r="D21" s="90"/>
      <c r="E21" s="90"/>
      <c r="F21" s="90"/>
      <c r="G21" s="90"/>
      <c r="H21" s="90"/>
      <c r="I21" s="117"/>
    </row>
    <row r="22" spans="1:9" s="1" customFormat="1" ht="18" hidden="1" customHeight="1">
      <c r="A22" s="4"/>
      <c r="B22" s="124"/>
      <c r="C22" s="125"/>
      <c r="D22" s="125"/>
      <c r="E22" s="125"/>
      <c r="F22" s="125"/>
      <c r="G22" s="125"/>
      <c r="H22" s="107"/>
      <c r="I22" s="99"/>
    </row>
    <row r="23" spans="1:9" s="1" customFormat="1" ht="18" hidden="1" customHeight="1">
      <c r="A23" s="4"/>
      <c r="B23" s="125"/>
      <c r="C23" s="125"/>
      <c r="D23" s="125"/>
      <c r="E23" s="125"/>
      <c r="F23" s="125"/>
      <c r="G23" s="125"/>
      <c r="H23" s="107"/>
      <c r="I23" s="99"/>
    </row>
    <row r="24" spans="1:9" s="1" customFormat="1" ht="18" hidden="1" customHeight="1">
      <c r="A24" s="98"/>
      <c r="B24" s="24"/>
      <c r="C24" s="25"/>
      <c r="D24" s="82"/>
      <c r="E24" s="82"/>
      <c r="F24" s="82"/>
      <c r="G24" s="82"/>
      <c r="H24" s="82"/>
    </row>
    <row r="25" spans="1:9" s="1" customFormat="1" ht="18" hidden="1" customHeight="1">
      <c r="A25" s="98"/>
      <c r="B25" s="24"/>
      <c r="C25" s="25"/>
      <c r="D25" s="82"/>
      <c r="E25" s="82"/>
      <c r="F25" s="82"/>
      <c r="G25" s="82"/>
      <c r="H25" s="82"/>
    </row>
    <row r="26" spans="1:9" s="1" customFormat="1" ht="18" hidden="1" customHeight="1">
      <c r="A26" s="98"/>
      <c r="B26" s="24"/>
      <c r="C26" s="25"/>
      <c r="D26" s="82"/>
      <c r="E26" s="82"/>
      <c r="F26" s="82"/>
      <c r="G26" s="82"/>
      <c r="H26" s="82"/>
    </row>
    <row r="27" spans="1:9" s="1" customFormat="1" ht="18" hidden="1" customHeight="1">
      <c r="A27" s="98"/>
      <c r="B27" s="24"/>
      <c r="C27" s="25"/>
      <c r="D27" s="82"/>
      <c r="E27" s="82"/>
      <c r="F27" s="82"/>
      <c r="G27" s="82"/>
      <c r="H27" s="82"/>
    </row>
    <row r="28" spans="1:9" s="1" customFormat="1" ht="18" hidden="1" customHeight="1">
      <c r="A28" s="98"/>
      <c r="B28" s="24"/>
      <c r="C28" s="25"/>
      <c r="D28" s="82"/>
      <c r="E28" s="82"/>
      <c r="F28" s="82"/>
      <c r="G28" s="82"/>
      <c r="H28" s="82"/>
    </row>
    <row r="29" spans="1:9" s="1" customFormat="1" ht="18" hidden="1" customHeight="1">
      <c r="A29" s="98"/>
      <c r="B29" s="24"/>
      <c r="C29" s="25"/>
      <c r="D29" s="82"/>
      <c r="E29" s="82"/>
      <c r="F29" s="82"/>
      <c r="G29" s="82"/>
      <c r="H29" s="82"/>
    </row>
    <row r="30" spans="1:9" s="1" customFormat="1" ht="18" hidden="1" customHeight="1">
      <c r="A30" s="98"/>
      <c r="B30" s="24"/>
      <c r="C30" s="25"/>
      <c r="D30" s="82"/>
      <c r="E30" s="82"/>
      <c r="F30" s="82"/>
      <c r="G30" s="82"/>
      <c r="H30" s="82"/>
    </row>
    <row r="31" spans="1:9" s="1" customFormat="1" ht="18" hidden="1" customHeight="1">
      <c r="A31" s="98"/>
      <c r="B31" s="24"/>
      <c r="C31" s="25"/>
      <c r="D31" s="82"/>
      <c r="E31" s="82"/>
      <c r="F31" s="82"/>
      <c r="G31" s="82"/>
      <c r="H31" s="82"/>
    </row>
    <row r="32" spans="1:9" s="1" customFormat="1" ht="18" hidden="1" customHeight="1">
      <c r="A32" s="98"/>
      <c r="B32" s="24"/>
      <c r="C32" s="25"/>
      <c r="D32" s="82"/>
      <c r="E32" s="82"/>
      <c r="F32" s="82"/>
      <c r="G32" s="82"/>
      <c r="H32" s="82"/>
    </row>
    <row r="33" spans="1:9" s="1" customFormat="1" ht="18" hidden="1" customHeight="1">
      <c r="A33" s="98"/>
      <c r="B33" s="24"/>
      <c r="C33" s="25"/>
      <c r="D33" s="25"/>
      <c r="E33" s="25"/>
      <c r="F33" s="25"/>
      <c r="G33" s="25"/>
      <c r="H33" s="25"/>
    </row>
    <row r="34" spans="1:9" s="1" customFormat="1" ht="18" hidden="1" customHeight="1">
      <c r="A34" s="98"/>
      <c r="B34" s="24"/>
      <c r="C34" s="25"/>
      <c r="D34" s="25"/>
      <c r="E34" s="25"/>
      <c r="F34" s="25"/>
      <c r="G34" s="25"/>
      <c r="H34" s="25"/>
    </row>
    <row r="35" spans="1:9" s="1" customFormat="1" ht="18" hidden="1" customHeight="1">
      <c r="A35" s="98"/>
      <c r="B35" s="24"/>
      <c r="C35" s="25"/>
      <c r="D35" s="25"/>
      <c r="E35" s="25"/>
      <c r="F35" s="25"/>
      <c r="G35" s="25"/>
      <c r="H35" s="25"/>
    </row>
    <row r="36" spans="1:9" s="1" customFormat="1" ht="18" hidden="1" customHeight="1">
      <c r="A36" s="98"/>
      <c r="B36" s="24"/>
      <c r="C36" s="25"/>
      <c r="D36" s="25"/>
      <c r="E36" s="25"/>
      <c r="F36" s="25"/>
      <c r="G36" s="25"/>
      <c r="H36" s="25"/>
    </row>
    <row r="37" spans="1:9" s="1" customFormat="1" ht="18" hidden="1" customHeight="1">
      <c r="A37" s="98"/>
      <c r="B37" s="24"/>
      <c r="C37" s="25"/>
      <c r="D37" s="25"/>
      <c r="E37" s="25"/>
      <c r="F37" s="25"/>
      <c r="G37" s="25"/>
      <c r="H37" s="25"/>
    </row>
    <row r="38" spans="1:9" s="1" customFormat="1" ht="18" hidden="1" customHeight="1">
      <c r="A38" s="98"/>
      <c r="B38" s="24"/>
      <c r="C38" s="25"/>
      <c r="D38" s="25"/>
      <c r="E38" s="25"/>
      <c r="F38" s="25"/>
      <c r="G38" s="25"/>
      <c r="H38" s="25"/>
    </row>
    <row r="39" spans="1:9" s="1" customFormat="1" ht="18" hidden="1" customHeight="1">
      <c r="A39" s="98"/>
      <c r="B39" s="24"/>
      <c r="C39" s="25"/>
      <c r="D39" s="25"/>
      <c r="E39" s="25"/>
      <c r="F39" s="25"/>
      <c r="G39" s="25"/>
      <c r="H39" s="25"/>
    </row>
    <row r="40" spans="1:9" s="1" customFormat="1" ht="18" hidden="1" customHeight="1">
      <c r="A40" s="98"/>
      <c r="B40" s="24"/>
      <c r="C40" s="25"/>
      <c r="D40" s="25"/>
      <c r="E40" s="25"/>
      <c r="F40" s="25"/>
      <c r="G40" s="25"/>
      <c r="H40" s="25"/>
    </row>
    <row r="41" spans="1:9" s="1" customFormat="1" ht="18" hidden="1" customHeight="1">
      <c r="A41" s="98"/>
      <c r="B41" s="24"/>
      <c r="C41" s="25"/>
      <c r="D41" s="25"/>
      <c r="E41" s="25"/>
      <c r="F41" s="25"/>
      <c r="G41" s="25"/>
      <c r="H41" s="25"/>
    </row>
    <row r="42" spans="1:9" ht="15" hidden="1">
      <c r="A42" s="98"/>
      <c r="B42" s="24"/>
      <c r="C42" s="25"/>
      <c r="D42" s="25"/>
      <c r="E42" s="25"/>
      <c r="F42" s="25"/>
      <c r="G42" s="25"/>
      <c r="H42" s="25"/>
      <c r="I42" s="1"/>
    </row>
    <row r="43" spans="1:9" ht="15" hidden="1">
      <c r="A43" s="98"/>
      <c r="B43" s="24"/>
      <c r="C43" s="25"/>
      <c r="D43" s="25"/>
      <c r="E43" s="25"/>
      <c r="F43" s="25"/>
      <c r="G43" s="25"/>
      <c r="H43" s="25"/>
      <c r="I43" s="1"/>
    </row>
    <row r="50" ht="14.25" hidden="1" customHeight="1"/>
    <row r="51" ht="14.25" hidden="1" customHeight="1"/>
  </sheetData>
  <mergeCells count="3">
    <mergeCell ref="B22:G23"/>
    <mergeCell ref="B2:G2"/>
    <mergeCell ref="B5:G11"/>
  </mergeCells>
  <pageMargins left="0.70866141732283472" right="0.70866141732283472" top="0.74803149606299213" bottom="0.74803149606299213" header="0.31496062992125984" footer="0.31496062992125984"/>
  <pageSetup paperSize="9" scale="68" fitToHeight="0" orientation="portrait" r:id="rId1"/>
  <headerFooter>
    <oddHeader>&amp;LEvoenergy - Schedule of Charges 2024-25&amp;R&amp;A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8EBEA-C5F4-4078-A61C-32CD1C4B5608}">
  <sheetPr>
    <tabColor rgb="FF141B4D"/>
    <pageSetUpPr fitToPage="1"/>
  </sheetPr>
  <dimension ref="A1:F31"/>
  <sheetViews>
    <sheetView showGridLines="0" zoomScaleNormal="100" workbookViewId="0">
      <pane ySplit="3" topLeftCell="A4" activePane="bottomLeft" state="frozen"/>
      <selection pane="bottomLeft" activeCell="B10" sqref="B10:D11"/>
    </sheetView>
  </sheetViews>
  <sheetFormatPr defaultColWidth="0" defaultRowHeight="14.25" customHeight="1" zeroHeight="1"/>
  <cols>
    <col min="1" max="1" width="12.7109375" style="2" customWidth="1"/>
    <col min="2" max="2" width="10.140625" style="36" customWidth="1"/>
    <col min="3" max="3" width="56.42578125" style="2" bestFit="1" customWidth="1"/>
    <col min="4" max="4" width="28.140625" style="2" bestFit="1" customWidth="1"/>
    <col min="5" max="5" width="11.42578125" style="2" customWidth="1"/>
    <col min="6" max="6" width="0" style="2" hidden="1" customWidth="1"/>
    <col min="7" max="16384" width="11.42578125" style="2" hidden="1"/>
  </cols>
  <sheetData>
    <row r="1" spans="1:5" ht="15.95" customHeight="1">
      <c r="A1" s="3"/>
      <c r="B1" s="12"/>
      <c r="C1" s="3"/>
    </row>
    <row r="2" spans="1:5" s="1" customFormat="1" ht="46.5" customHeight="1">
      <c r="A2" s="3"/>
      <c r="B2" s="42" t="s">
        <v>350</v>
      </c>
      <c r="C2" s="43"/>
      <c r="D2" s="43"/>
    </row>
    <row r="3" spans="1:5" s="1" customFormat="1" ht="18" customHeight="1">
      <c r="A3" s="3"/>
      <c r="B3" s="87" t="s">
        <v>305</v>
      </c>
      <c r="C3" s="87"/>
      <c r="D3" s="87"/>
    </row>
    <row r="4" spans="1:5">
      <c r="A4" s="3"/>
      <c r="B4" s="12"/>
      <c r="C4" s="3"/>
    </row>
    <row r="5" spans="1:5" ht="29.25" customHeight="1">
      <c r="B5" s="73" t="s">
        <v>152</v>
      </c>
      <c r="C5" s="74" t="s">
        <v>351</v>
      </c>
      <c r="D5" s="74" t="s">
        <v>352</v>
      </c>
    </row>
    <row r="6" spans="1:5" ht="9" customHeight="1">
      <c r="B6" s="2"/>
    </row>
    <row r="7" spans="1:5" ht="18" customHeight="1">
      <c r="A7" s="3"/>
      <c r="B7" s="24" t="s">
        <v>353</v>
      </c>
      <c r="C7" s="25" t="s">
        <v>354</v>
      </c>
      <c r="D7" s="96">
        <v>1.0428999999999999</v>
      </c>
    </row>
    <row r="8" spans="1:5" s="1" customFormat="1" ht="18" customHeight="1">
      <c r="A8" s="4"/>
      <c r="B8" s="62" t="s">
        <v>355</v>
      </c>
      <c r="C8" s="27" t="s">
        <v>356</v>
      </c>
      <c r="D8" s="97">
        <v>1.0126999999999999</v>
      </c>
    </row>
    <row r="9" spans="1:5" s="1" customFormat="1" ht="18" customHeight="1">
      <c r="A9" s="4"/>
      <c r="B9" s="92"/>
      <c r="C9" s="70"/>
      <c r="D9" s="91"/>
    </row>
    <row r="10" spans="1:5" s="1" customFormat="1" ht="18" customHeight="1">
      <c r="A10" s="4"/>
      <c r="B10" s="128" t="s">
        <v>357</v>
      </c>
      <c r="C10" s="125"/>
      <c r="D10" s="125"/>
      <c r="E10" s="99"/>
    </row>
    <row r="11" spans="1:5" s="1" customFormat="1" ht="18" customHeight="1">
      <c r="A11" s="4"/>
      <c r="B11" s="125"/>
      <c r="C11" s="125"/>
      <c r="D11" s="125"/>
      <c r="E11" s="99"/>
    </row>
    <row r="12" spans="1:5" s="1" customFormat="1" ht="18" hidden="1" customHeight="1">
      <c r="A12" s="98"/>
      <c r="B12" s="24"/>
      <c r="C12" s="25"/>
      <c r="D12" s="82"/>
    </row>
    <row r="13" spans="1:5" s="1" customFormat="1" ht="18" hidden="1" customHeight="1">
      <c r="A13" s="98"/>
      <c r="B13" s="24"/>
      <c r="C13" s="25"/>
      <c r="D13" s="82"/>
    </row>
    <row r="14" spans="1:5" s="1" customFormat="1" ht="18" hidden="1" customHeight="1">
      <c r="A14" s="98"/>
      <c r="B14" s="24"/>
      <c r="C14" s="25"/>
      <c r="D14" s="82"/>
    </row>
    <row r="15" spans="1:5" s="1" customFormat="1" ht="18" hidden="1" customHeight="1">
      <c r="A15" s="98"/>
      <c r="B15" s="24"/>
      <c r="C15" s="25"/>
      <c r="D15" s="82"/>
    </row>
    <row r="16" spans="1:5" s="1" customFormat="1" ht="18" hidden="1" customHeight="1">
      <c r="A16" s="98"/>
      <c r="B16" s="24"/>
      <c r="C16" s="25"/>
      <c r="D16" s="82"/>
    </row>
    <row r="17" spans="1:5" s="1" customFormat="1" ht="18" hidden="1" customHeight="1">
      <c r="A17" s="98"/>
      <c r="B17" s="24"/>
      <c r="C17" s="25"/>
      <c r="D17" s="82"/>
    </row>
    <row r="18" spans="1:5" s="1" customFormat="1" ht="18" hidden="1" customHeight="1">
      <c r="A18" s="98"/>
      <c r="B18" s="24"/>
      <c r="C18" s="25"/>
      <c r="D18" s="82"/>
    </row>
    <row r="19" spans="1:5" s="1" customFormat="1" ht="18" hidden="1" customHeight="1">
      <c r="A19" s="98"/>
      <c r="B19" s="24"/>
      <c r="C19" s="25"/>
      <c r="D19" s="82"/>
    </row>
    <row r="20" spans="1:5" s="1" customFormat="1" ht="18" hidden="1" customHeight="1">
      <c r="A20" s="98"/>
      <c r="B20" s="24"/>
      <c r="C20" s="25"/>
      <c r="D20" s="82"/>
    </row>
    <row r="21" spans="1:5" s="1" customFormat="1" ht="18" hidden="1" customHeight="1">
      <c r="A21" s="98"/>
      <c r="B21" s="24"/>
      <c r="C21" s="25"/>
    </row>
    <row r="22" spans="1:5" s="1" customFormat="1" ht="18" hidden="1" customHeight="1">
      <c r="A22" s="98"/>
      <c r="B22" s="24"/>
      <c r="C22" s="25"/>
    </row>
    <row r="23" spans="1:5" s="1" customFormat="1" ht="18" hidden="1" customHeight="1">
      <c r="A23" s="98"/>
      <c r="B23" s="24"/>
      <c r="C23" s="25"/>
    </row>
    <row r="24" spans="1:5" s="1" customFormat="1" ht="18" hidden="1" customHeight="1">
      <c r="A24" s="98"/>
      <c r="B24" s="24"/>
      <c r="C24" s="25"/>
    </row>
    <row r="25" spans="1:5" s="1" customFormat="1" ht="18" hidden="1" customHeight="1">
      <c r="A25" s="98"/>
      <c r="B25" s="24"/>
      <c r="C25" s="25"/>
    </row>
    <row r="26" spans="1:5" s="1" customFormat="1" ht="18" hidden="1" customHeight="1">
      <c r="A26" s="98"/>
      <c r="B26" s="24"/>
      <c r="C26" s="25"/>
    </row>
    <row r="27" spans="1:5" s="1" customFormat="1" ht="18" hidden="1" customHeight="1">
      <c r="A27" s="98"/>
      <c r="B27" s="24"/>
      <c r="C27" s="25"/>
    </row>
    <row r="28" spans="1:5" s="1" customFormat="1" ht="18" hidden="1" customHeight="1">
      <c r="A28" s="98"/>
      <c r="B28" s="24"/>
      <c r="C28" s="25"/>
    </row>
    <row r="29" spans="1:5" s="1" customFormat="1" ht="18" hidden="1" customHeight="1">
      <c r="A29" s="98"/>
      <c r="B29" s="24"/>
      <c r="C29" s="25"/>
    </row>
    <row r="30" spans="1:5" ht="15" hidden="1">
      <c r="A30" s="98"/>
      <c r="B30" s="24"/>
      <c r="C30" s="25"/>
      <c r="D30" s="1"/>
      <c r="E30" s="1"/>
    </row>
    <row r="31" spans="1:5" ht="15" hidden="1">
      <c r="A31" s="98"/>
      <c r="B31" s="24"/>
      <c r="C31" s="25"/>
      <c r="D31" s="1"/>
      <c r="E31" s="1"/>
    </row>
  </sheetData>
  <mergeCells count="1">
    <mergeCell ref="B10:D11"/>
  </mergeCells>
  <hyperlinks>
    <hyperlink ref="B10" r:id="rId1" xr:uid="{2F13D532-A6E0-4D2F-A9EC-F45893AF073A}"/>
  </hyperlinks>
  <pageMargins left="0.70866141732283472" right="0.70866141732283472" top="0.74803149606299213" bottom="0.74803149606299213" header="0.31496062992125984" footer="0.31496062992125984"/>
  <pageSetup paperSize="9" scale="68" fitToHeight="0" orientation="portrait" r:id="rId2"/>
  <headerFooter>
    <oddHeader>&amp;LEvoenergy - Schedule of Charges 2024-25&amp;R&amp;A</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Projectname xmlns="58f59af0-1d09-49c0-be09-fac2b9f67f95" xsi:nil="true"/>
    <TaxCatchAll xmlns="db9991b5-35ea-4049-be85-7fcd26476939" xsi:nil="true"/>
    <lcf76f155ced4ddcb4097134ff3c332f xmlns="58f59af0-1d09-49c0-be09-fac2b9f67f95">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E22BD343D648B4983832332389E1A30" ma:contentTypeVersion="21" ma:contentTypeDescription="Create a new document." ma:contentTypeScope="" ma:versionID="28412ee97d760a5ea4694be19ef0d303">
  <xsd:schema xmlns:xsd="http://www.w3.org/2001/XMLSchema" xmlns:xs="http://www.w3.org/2001/XMLSchema" xmlns:p="http://schemas.microsoft.com/office/2006/metadata/properties" xmlns:ns1="http://schemas.microsoft.com/sharepoint/v3" xmlns:ns2="58f59af0-1d09-49c0-be09-fac2b9f67f95" xmlns:ns3="215e5b05-139d-4f0b-9b39-dd510dc5519f" xmlns:ns4="db9991b5-35ea-4049-be85-7fcd26476939" targetNamespace="http://schemas.microsoft.com/office/2006/metadata/properties" ma:root="true" ma:fieldsID="1053082948a5fd57adb70359c25e93ef" ns1:_="" ns2:_="" ns3:_="" ns4:_="">
    <xsd:import namespace="http://schemas.microsoft.com/sharepoint/v3"/>
    <xsd:import namespace="58f59af0-1d09-49c0-be09-fac2b9f67f95"/>
    <xsd:import namespace="215e5b05-139d-4f0b-9b39-dd510dc5519f"/>
    <xsd:import namespace="db9991b5-35ea-4049-be85-7fcd26476939"/>
    <xsd:element name="properties">
      <xsd:complexType>
        <xsd:sequence>
          <xsd:element name="documentManagement">
            <xsd:complexType>
              <xsd:all>
                <xsd:element ref="ns2:Projectname" minOccurs="0"/>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LengthInSeconds" minOccurs="0"/>
                <xsd:element ref="ns1:_ip_UnifiedCompliancePolicyProperties" minOccurs="0"/>
                <xsd:element ref="ns1:_ip_UnifiedCompliancePolicyUIAction"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8f59af0-1d09-49c0-be09-fac2b9f67f95" elementFormDefault="qualified">
    <xsd:import namespace="http://schemas.microsoft.com/office/2006/documentManagement/types"/>
    <xsd:import namespace="http://schemas.microsoft.com/office/infopath/2007/PartnerControls"/>
    <xsd:element name="Projectname" ma:index="8" nillable="true" ma:displayName="Project or intitative" ma:description="Insert the project name or description." ma:format="Dropdown" ma:internalName="Projectname">
      <xsd:simpleType>
        <xsd:restriction base="dms:Text">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2" nillable="true" ma:displayName="Tags" ma:internalName="MediaServiceAutoTags"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a6dec70b-5686-468f-b815-f2accaae557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5e5b05-139d-4f0b-9b39-dd510dc5519f"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b9991b5-35ea-4049-be85-7fcd26476939"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88261297-5b67-4ba1-b62a-9473b71a1dab}" ma:internalName="TaxCatchAll" ma:showField="CatchAllData" ma:web="215e5b05-139d-4f0b-9b39-dd510dc551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105A1AA-90E7-4370-84BA-CDF4379BA7D4}"/>
</file>

<file path=customXml/itemProps2.xml><?xml version="1.0" encoding="utf-8"?>
<ds:datastoreItem xmlns:ds="http://schemas.openxmlformats.org/officeDocument/2006/customXml" ds:itemID="{97177819-FA32-4A9B-87CE-5D9DA2A3DC76}"/>
</file>

<file path=customXml/itemProps3.xml><?xml version="1.0" encoding="utf-8"?>
<ds:datastoreItem xmlns:ds="http://schemas.openxmlformats.org/officeDocument/2006/customXml" ds:itemID="{91AE660F-58D0-4811-A4B3-CBC7789D6DD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Mathew Ditchburn</dc:creator>
  <cp:keywords/>
  <dc:description/>
  <cp:lastModifiedBy/>
  <cp:revision/>
  <dcterms:created xsi:type="dcterms:W3CDTF">2024-05-01T04:57:09Z</dcterms:created>
  <dcterms:modified xsi:type="dcterms:W3CDTF">2024-07-03T23:11:10Z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0x010100093E63E96D05094AB1CA15489F667C65</vt:lpwstr>
  </property>
  <property fmtid="{D5CDD505-2E9C-101B-9397-08002B2CF9AE}" pid="3" name="MediaServiceImageTags">
    <vt:lpwstr/>
  </property>
</Properties>
</file>